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8735" windowHeight="10935"/>
  </bookViews>
  <sheets>
    <sheet name="ПРТ" sheetId="1" r:id="rId1"/>
    <sheet name="Лист1" sheetId="2" r:id="rId2"/>
  </sheets>
  <externalReferences>
    <externalReference r:id="rId3"/>
  </externalReferences>
  <definedNames>
    <definedName name="_xlnm._FilterDatabase" localSheetId="0" hidden="1">ПРТ!$A$8:$AI$274</definedName>
    <definedName name="Z_019BC6D7_1F8A_4C81_81E0_8AA6C85825BC_.wvu.FilterData" localSheetId="0" hidden="1">ПРТ!$A$8:$AI$274</definedName>
    <definedName name="Z_024F79C7_2702_42F0_965D_E0B326881515_.wvu.FilterData" localSheetId="0" hidden="1">ПРТ!$E$8:$AI$273</definedName>
    <definedName name="Z_0691B1BF_5B62_456A_8926_885DC15BD8E5_.wvu.FilterData" localSheetId="0" hidden="1">ПРТ!$E$8:$AI$273</definedName>
    <definedName name="Z_0739D398_35FA_4227_A5D5_2E7CFA7FCBFC_.wvu.FilterData" localSheetId="0" hidden="1">ПРТ!$A$8:$AI$274</definedName>
    <definedName name="Z_08C12F3F_D222_49A9_9276_6013A879BBE3_.wvu.FilterData" localSheetId="0" hidden="1">ПРТ!$A$8:$AI$274</definedName>
    <definedName name="Z_0935A2E3_9DB6_472E_9585_C92DC3395F2A_.wvu.FilterData" localSheetId="0" hidden="1">ПРТ!$E$8:$AI$273</definedName>
    <definedName name="Z_093A1C19_9DCA_436B_9A58_57AA08BA80A1_.wvu.FilterData" localSheetId="0" hidden="1">ПРТ!$E$8:$AI$273</definedName>
    <definedName name="Z_094238BF_9C75_4AD5_9F44_6E7D6A0FF02C_.wvu.FilterData" localSheetId="0" hidden="1">ПРТ!$E$8:$AI$273</definedName>
    <definedName name="Z_0AAAB0B3_434E_48FF_9E06_F180523FB1A0_.wvu.FilterData" localSheetId="0" hidden="1">ПРТ!$E$8:$AI$273</definedName>
    <definedName name="Z_0BEAE940_AF77_46FB_9FEB_8E759C1E154E_.wvu.FilterData" localSheetId="0" hidden="1">ПРТ!$E$8:$AI$273</definedName>
    <definedName name="Z_0D56BC18_4C0A_4310_B20A_784A65A38283_.wvu.FilterData" localSheetId="0" hidden="1">ПРТ!$E$8:$AI$273</definedName>
    <definedName name="Z_10321EB4_2B99_4AF3_811A_0223CD027444_.wvu.FilterData" localSheetId="0" hidden="1">ПРТ!$A$8:$AI$274</definedName>
    <definedName name="Z_11935C3D_3C58_4647_A537_768A0C8FB912_.wvu.FilterData" localSheetId="0" hidden="1">ПРТ!$E$8:$AI$273</definedName>
    <definedName name="Z_12E849DF_8E95_4B58_B1AB_E69965988EFA_.wvu.FilterData" localSheetId="0" hidden="1">ПРТ!$E$8:$AI$273</definedName>
    <definedName name="Z_1543A7CE_26F5_464E_B89B_138D182FB500_.wvu.FilterData" localSheetId="0" hidden="1">ПРТ!$E$8:$AI$273</definedName>
    <definedName name="Z_17060830_39CE_4F6A_BECD_115FEABF5251_.wvu.FilterData" localSheetId="0" hidden="1">ПРТ!$E$8:$AI$273</definedName>
    <definedName name="Z_176D011F_F719_4FDD_B3D8_82D7B260C1BD_.wvu.FilterData" localSheetId="0" hidden="1">ПРТ!$A$8:$AI$274</definedName>
    <definedName name="Z_1BD15AD2_104A_467C_B0DB_0382DED2399B_.wvu.FilterData" localSheetId="0" hidden="1">ПРТ!$E$8:$AI$273</definedName>
    <definedName name="Z_1C231713_C308_4B67_A1E4_FF7B8D91C524_.wvu.FilterData" localSheetId="0" hidden="1">ПРТ!$A$8:$AI$274</definedName>
    <definedName name="Z_202E31C0_0CAE_46A2_854C_16080F29646D_.wvu.FilterData" localSheetId="0" hidden="1">ПРТ!$E$8:$AI$273</definedName>
    <definedName name="Z_22665C89_DA77_4089_B424_23E86A5D6429_.wvu.FilterData" localSheetId="0" hidden="1">ПРТ!$A$8:$AI$274</definedName>
    <definedName name="Z_2441B966_5828_4F7A_8C01_09CC72C61979_.wvu.FilterData" localSheetId="0" hidden="1">ПРТ!$E$8:$AI$273</definedName>
    <definedName name="Z_287D6F41_1B94_4AE2_9B18_404798D3D495_.wvu.FilterData" localSheetId="0" hidden="1">ПРТ!$E$8:$AI$273</definedName>
    <definedName name="Z_2A13CC3A_F325_42F8_AF09_6F1FFCE37E05_.wvu.FilterData" localSheetId="0" hidden="1">ПРТ!$E$8:$AI$273</definedName>
    <definedName name="Z_2AD672EE_E5EB_4C1A_853C_67675D6ED2CF_.wvu.FilterData" localSheetId="0" hidden="1">ПРТ!$A$8:$AI$274</definedName>
    <definedName name="Z_2BC331EB_C61F_48C4_88FF_6EB5D9AA864B_.wvu.FilterData" localSheetId="0" hidden="1">ПРТ!$E$8:$AI$273</definedName>
    <definedName name="Z_2E975C59_B7EC_40B2_B98C_92E56A681DF4_.wvu.FilterData" localSheetId="0" hidden="1">ПРТ!$E$8:$AI$273</definedName>
    <definedName name="Z_2EB0D155_DD15_426B_A93A_D17675EFADAD_.wvu.FilterData" localSheetId="0" hidden="1">ПРТ!$E$8:$AI$273</definedName>
    <definedName name="Z_2FAC3A5A_7AEA_423D_BD64_0A3366C2ECF2_.wvu.FilterData" localSheetId="0" hidden="1">ПРТ!$E$8:$AI$273</definedName>
    <definedName name="Z_30AC2EFD_D36A_42AB_BC95_085F86F28C43_.wvu.FilterData" localSheetId="0" hidden="1">ПРТ!$E$8:$AI$273</definedName>
    <definedName name="Z_311716F0_9C6D_4D9C_B014_376349421D57_.wvu.FilterData" localSheetId="0" hidden="1">ПРТ!$E$8:$AI$273</definedName>
    <definedName name="Z_325B8A19_9D80_4AC7_8953_D1C423F39352_.wvu.FilterData" localSheetId="0" hidden="1">ПРТ!$E$8:$AI$273</definedName>
    <definedName name="Z_33774AC2_D2A2_4F64_961F_B7287ED9A079_.wvu.FilterData" localSheetId="0" hidden="1">ПРТ!$E$8:$AI$273</definedName>
    <definedName name="Z_338E7697_AB1A_4F87_B1F1_30A1AD085EF0_.wvu.FilterData" localSheetId="0" hidden="1">ПРТ!$E$8:$AI$273</definedName>
    <definedName name="Z_35B321E9_0C08_419F_A504_724F3810B3D6_.wvu.FilterData" localSheetId="0" hidden="1">ПРТ!$E$8:$AI$273</definedName>
    <definedName name="Z_37748D4F_39E3_482A_B9A0_708D0E661802_.wvu.FilterData" localSheetId="0" hidden="1">ПРТ!$E$8:$AI$273</definedName>
    <definedName name="Z_39644431_8E38_4BD5_9C6B_AA8D44A9F99E_.wvu.FilterData" localSheetId="0" hidden="1">ПРТ!$E$8:$AI$273</definedName>
    <definedName name="Z_3ABDBEF5_5555_45AD_BD2E_B6899F2C32F6_.wvu.FilterData" localSheetId="0" hidden="1">ПРТ!$E$8:$AI$273</definedName>
    <definedName name="Z_3CCB1DD5_4840_49E2_945A_1D40BABE56D5_.wvu.FilterData" localSheetId="0" hidden="1">ПРТ!$E$8:$AI$273</definedName>
    <definedName name="Z_3D43F756_6FDB_4680_88A0_C66E0C308859_.wvu.FilterData" localSheetId="0" hidden="1">ПРТ!$E$8:$AI$273</definedName>
    <definedName name="Z_3F9AC755_6669_497C_AD4A_3267196A2D99_.wvu.FilterData" localSheetId="0" hidden="1">ПРТ!$E$8:$AI$273</definedName>
    <definedName name="Z_405EBDBC_0565_47DA_9CA3_B93F4BEA26F9_.wvu.FilterData" localSheetId="0" hidden="1">ПРТ!$A$8:$AI$274</definedName>
    <definedName name="Z_406FAF85_956F_4B3B_ABBE_55449410A3D6_.wvu.FilterData" localSheetId="0" hidden="1">ПРТ!$E$8:$AI$273</definedName>
    <definedName name="Z_44D32E28_DCA7_4CA9_BEE3_0A3B560EC15A_.wvu.FilterData" localSheetId="0" hidden="1">ПРТ!$A$8:$AI$274</definedName>
    <definedName name="Z_459D2D07_D2D5_4B28_8A3C_F556A642FB7A_.wvu.FilterData" localSheetId="0" hidden="1">ПРТ!$E$8:$AI$273</definedName>
    <definedName name="Z_45E344F4_1D21_4CD9_BBDC_B03A4C69406C_.wvu.FilterData" localSheetId="0" hidden="1">ПРТ!$E$8:$AI$273</definedName>
    <definedName name="Z_4917E761_9ECF_4A3D_8880_ECC9B626B3F1_.wvu.FilterData" localSheetId="0" hidden="1">ПРТ!$E$8:$AI$273</definedName>
    <definedName name="Z_49ECDBD9_60C1_41B5_B8CD_F0B01C98F403_.wvu.FilterData" localSheetId="0" hidden="1">ПРТ!$E$8:$AI$273</definedName>
    <definedName name="Z_4C9699DE_5E39_4FA5_9012_3FDE514C878D_.wvu.FilterData" localSheetId="0" hidden="1">ПРТ!$E$8:$AI$273</definedName>
    <definedName name="Z_4CC6BA0A_7F5C_43EA_92F9_0498EB50C5F3_.wvu.FilterData" localSheetId="0" hidden="1">ПРТ!$E$8:$AI$273</definedName>
    <definedName name="Z_4D2CD4CA_4849_47B1_9E90_9003AFD01067_.wvu.FilterData" localSheetId="0" hidden="1">ПРТ!$A$8:$AI$274</definedName>
    <definedName name="Z_4D42B015_1972_4E3E_813D_B1918C340E9B_.wvu.FilterData" localSheetId="0" hidden="1">ПРТ!$E$8:$AI$273</definedName>
    <definedName name="Z_4E0C56DB_B610_4791_ABE2_FD7FB85B0F7E_.wvu.FilterData" localSheetId="0" hidden="1">ПРТ!$E$8:$AI$273</definedName>
    <definedName name="Z_4FAF18B6_395D_44D8_89B0_91811C2E2D08_.wvu.FilterData" localSheetId="0" hidden="1">ПРТ!$E$8:$AI$273</definedName>
    <definedName name="Z_50AFDD6D_1563_45C4_A46D_82BF429E7A5E_.wvu.FilterData" localSheetId="0" hidden="1">ПРТ!$E$8:$AI$273</definedName>
    <definedName name="Z_519D30D7_43C0_4E40_967F_C7A1B7BA3ECE_.wvu.FilterData" localSheetId="0" hidden="1">ПРТ!$E$8:$AI$273</definedName>
    <definedName name="Z_5255C15E_ED2D_4020_BD9D_C94752B8E7A0_.wvu.FilterData" localSheetId="0" hidden="1">ПРТ!$A$8:$AI$274</definedName>
    <definedName name="Z_53CE2A97_F1B2_415F_8A7E_6EA96819A0EC_.wvu.FilterData" localSheetId="0" hidden="1">ПРТ!$E$8:$AI$273</definedName>
    <definedName name="Z_546C8BB4_1EE8_42CD_B2EB_EC9C0D4A16C3_.wvu.FilterData" localSheetId="0" hidden="1">ПРТ!$E$8:$AI$273</definedName>
    <definedName name="Z_54FA72E5_6C41_4B81_9487_B6F858B858F4_.wvu.FilterData" localSheetId="0" hidden="1">ПРТ!$E$8:$AI$273</definedName>
    <definedName name="Z_5584FD48_BEC9_47FD_98D1_C69542F38E70_.wvu.FilterData" localSheetId="0" hidden="1">ПРТ!$A$8:$AI$274</definedName>
    <definedName name="Z_55F976AB_EFA6_4C22_9A5A_E8F0CEF6694D_.wvu.FilterData" localSheetId="0" hidden="1">ПРТ!$A$8:$AI$274</definedName>
    <definedName name="Z_56D49B66_C72B_4316_B5CB_72DE61F440B5_.wvu.FilterData" localSheetId="0" hidden="1">ПРТ!$A$8:$AI$274</definedName>
    <definedName name="Z_5874F838_1D19_4CA7_88C7_7605149C78F9_.wvu.FilterData" localSheetId="0" hidden="1">ПРТ!$E$8:$AI$273</definedName>
    <definedName name="Z_58DAFE3C_2931_420A_AC12_6B086FAF6F65_.wvu.FilterData" localSheetId="0" hidden="1">ПРТ!$E$8:$AI$273</definedName>
    <definedName name="Z_5A212CAB_45F3_4269_92C3_0C4C5866CD14_.wvu.FilterData" localSheetId="0" hidden="1">ПРТ!$E$8:$AI$273</definedName>
    <definedName name="Z_5C09D006_80D3_4C6F_B7A4_3751AA1BB9DC_.wvu.FilterData" localSheetId="0" hidden="1">ПРТ!$E$8:$AI$273</definedName>
    <definedName name="Z_5C3D32E0_BA91_4DE7_AD8A_F5FB86571D58_.wvu.FilterData" localSheetId="0" hidden="1">ПРТ!$E$8:$AI$273</definedName>
    <definedName name="Z_5D8B8BD6_9F40_4DEF_BC33_89B4CE28F953_.wvu.FilterData" localSheetId="0" hidden="1">ПРТ!$A$8:$AI$274</definedName>
    <definedName name="Z_5EB93912_61E0_406F_A96C_289EBE1A2CB6_.wvu.Cols" localSheetId="0" hidden="1">ПРТ!$U:$X,ПРТ!$Z:$AH</definedName>
    <definedName name="Z_5EB93912_61E0_406F_A96C_289EBE1A2CB6_.wvu.FilterData" localSheetId="0" hidden="1">ПРТ!$A$8:$AI$274</definedName>
    <definedName name="Z_5EB93912_61E0_406F_A96C_289EBE1A2CB6_.wvu.PrintArea" localSheetId="0" hidden="1">ПРТ!$E$2:$DC$397</definedName>
    <definedName name="Z_5EB93912_61E0_406F_A96C_289EBE1A2CB6_.wvu.PrintTitles" localSheetId="0" hidden="1">ПРТ!$E:$E,ПРТ!$2:$8</definedName>
    <definedName name="Z_5EC8908D_4E3E_4407_9AFF_F99914F768DD_.wvu.FilterData" localSheetId="0" hidden="1">ПРТ!$A$8:$AI$274</definedName>
    <definedName name="Z_5ECF0C42_6352_4A49_A74E_18711EB72F35_.wvu.FilterData" localSheetId="0" hidden="1">ПРТ!$A$8:$AI$274</definedName>
    <definedName name="Z_5F3D937B_B35F_4854_9D1C_A5D0941CD894_.wvu.FilterData" localSheetId="0" hidden="1">ПРТ!$E$8:$AI$273</definedName>
    <definedName name="Z_5FC136F5_27D3_415A_A8C3_9705EFD926DE_.wvu.FilterData" localSheetId="0" hidden="1">ПРТ!$E$8:$AI$273</definedName>
    <definedName name="Z_62190FD5_50DA_4924_B70D_CBC8CEA34FDD_.wvu.FilterData" localSheetId="0" hidden="1">ПРТ!$A$8:$AI$274</definedName>
    <definedName name="Z_62448E54_6819_4673_8712_27C3C1376A47_.wvu.FilterData" localSheetId="0" hidden="1">ПРТ!$A$8:$AI$274</definedName>
    <definedName name="Z_627D996D_D470_43AA_9F75_28F166D55F35_.wvu.FilterData" localSheetId="0" hidden="1">ПРТ!$A$8:$AI$274</definedName>
    <definedName name="Z_628C4157_7A67_47C1_89C8_6AD83EAC89D9_.wvu.FilterData" localSheetId="0" hidden="1">ПРТ!$E$8:$AI$273</definedName>
    <definedName name="Z_64DE0250_233B_4B17_B8C9_3E7B15A7BD42_.wvu.FilterData" localSheetId="0" hidden="1">ПРТ!$E$8:$AI$273</definedName>
    <definedName name="Z_6615AA76_9ECB_4DA0_B76D_3A065CA71C21_.wvu.FilterData" localSheetId="0" hidden="1">ПРТ!$A$8:$AI$274</definedName>
    <definedName name="Z_66700CF4_D854_4987_A9D9_EDFB7B6B4537_.wvu.FilterData" localSheetId="0" hidden="1">ПРТ!$A$8:$AI$274</definedName>
    <definedName name="Z_67104A68_14E9_4682_AAF5_11AB47499D58_.wvu.FilterData" localSheetId="0" hidden="1">ПРТ!$E$8:$AI$273</definedName>
    <definedName name="Z_6BABEE3E_C983_45C8_BC53_EF85C113A576_.wvu.FilterData" localSheetId="0" hidden="1">ПРТ!$E$8:$AI$273</definedName>
    <definedName name="Z_6BE9F3D8_7614_4BFB_96C7_44831C457FA8_.wvu.FilterData" localSheetId="0" hidden="1">ПРТ!$A$8:$AI$274</definedName>
    <definedName name="Z_6BEC4A93_8669_4DF3_BDAE_C2FDCDDD0006_.wvu.FilterData" localSheetId="0" hidden="1">ПРТ!$A$8:$AI$274</definedName>
    <definedName name="Z_6DF02458_AF9F_4D84_8182_AA0347CFE227_.wvu.FilterData" localSheetId="0" hidden="1">ПРТ!$E$8:$AI$273</definedName>
    <definedName name="Z_7019C4A0_8C36_4992_BCD7_1567F1593465_.wvu.FilterData" localSheetId="0" hidden="1">ПРТ!$E$8:$AI$273</definedName>
    <definedName name="Z_70555AD8_7795_4B3D_B7B4_21A460BA4F31_.wvu.FilterData" localSheetId="0" hidden="1">ПРТ!$E$8:$AI$273</definedName>
    <definedName name="Z_707B66B1_BDBC_466E_8C75_5A52DE6A3C3C_.wvu.FilterData" localSheetId="0" hidden="1">ПРТ!$E$8:$AI$273</definedName>
    <definedName name="Z_7112D8F0_F261_4FE7_BD44_CEEF731289C0_.wvu.FilterData" localSheetId="0" hidden="1">ПРТ!$A$8:$AI$274</definedName>
    <definedName name="Z_71407576_3C7A_4D82_9DB5_971130B0D1F0_.wvu.FilterData" localSheetId="0" hidden="1">ПРТ!$E$8:$AI$273</definedName>
    <definedName name="Z_71943EC3_E84A_4EEC_A3B7_FC538328A214_.wvu.FilterData" localSheetId="0" hidden="1">ПРТ!$E$8:$AI$273</definedName>
    <definedName name="Z_73649451_23C1_4008_9A9F_7443578502CD_.wvu.FilterData" localSheetId="0" hidden="1">ПРТ!$E$8:$AI$273</definedName>
    <definedName name="Z_74D53260_32B7_495F_9D1A_012D58F2B320_.wvu.FilterData" localSheetId="0" hidden="1">ПРТ!$E$8:$AI$273</definedName>
    <definedName name="Z_7504ED9E_196F_471C_BFFA_E9D5C12F62E4_.wvu.FilterData" localSheetId="0" hidden="1">ПРТ!$E$8:$AI$273</definedName>
    <definedName name="Z_7565C5D3_68F8_4F68_9110_82F1FCD62EF4_.wvu.FilterData" localSheetId="0" hidden="1">ПРТ!$A$8:$AI$274</definedName>
    <definedName name="Z_75AE76F0_298C_4334_A35D_9C79CE4D3A2F_.wvu.FilterData" localSheetId="0" hidden="1">ПРТ!$E$8:$AI$273</definedName>
    <definedName name="Z_75C8B2B8_8837_499B_8172_FAD6C76FB2A5_.wvu.FilterData" localSheetId="0" hidden="1">ПРТ!$A$8:$AI$274</definedName>
    <definedName name="Z_761A9A92_B970_4326_80F5_F24E1B55F373_.wvu.FilterData" localSheetId="0" hidden="1">ПРТ!$A$8:$AI$274</definedName>
    <definedName name="Z_767923F2_AE5E_4D05_97F4_94C91D359618_.wvu.FilterData" localSheetId="0" hidden="1">ПРТ!$A$8:$AI$274</definedName>
    <definedName name="Z_767CC62C_B611_4BF7_A003_A8EC35F008EC_.wvu.FilterData" localSheetId="0" hidden="1">ПРТ!$E$8:$AI$273</definedName>
    <definedName name="Z_76D97625_1084_454A_9F87_B06D3235B0BD_.wvu.FilterData" localSheetId="0" hidden="1">ПРТ!$E$8:$AI$273</definedName>
    <definedName name="Z_7726F206_4B57_4202_964A_22B847BD37E5_.wvu.FilterData" localSheetId="0" hidden="1">ПРТ!$E$8:$AI$273</definedName>
    <definedName name="Z_7732E3A2_9225_4246_BB5D_B0E420D4BA2C_.wvu.FilterData" localSheetId="0" hidden="1">ПРТ!$A$8:$AI$274</definedName>
    <definedName name="Z_778823B1_8CD7_472D_8BD0_4F92547268BD_.wvu.FilterData" localSheetId="0" hidden="1">ПРТ!$A$8:$AI$274</definedName>
    <definedName name="Z_78AAC091_662A_438A_9F8B_419BBD29D777_.wvu.FilterData" localSheetId="0" hidden="1">ПРТ!$E$8:$AI$273</definedName>
    <definedName name="Z_79A8547F_B904_48EF_AA98_DA349D237749_.wvu.FilterData" localSheetId="0" hidden="1">ПРТ!$E$8:$AI$273</definedName>
    <definedName name="Z_7A234B83_849C_45DA_A8D9_ECF6E59EED2E_.wvu.FilterData" localSheetId="0" hidden="1">ПРТ!$E$8:$AI$273</definedName>
    <definedName name="Z_7AEA4321_109A_4844_86A6_057B705BCEFE_.wvu.FilterData" localSheetId="0" hidden="1">ПРТ!$A$8:$AI$274</definedName>
    <definedName name="Z_7BC8D6D2_4784_4C70_B1CC_12F4E97ACB03_.wvu.FilterData" localSheetId="0" hidden="1">ПРТ!$A$8:$AI$274</definedName>
    <definedName name="Z_7DFACCF6_116F_43D6_8BE0_FB8B69236786_.wvu.FilterData" localSheetId="0" hidden="1">ПРТ!$A$8:$AI$274</definedName>
    <definedName name="Z_7E8ADF7B_4DB0_4D51_BF43_04F65A1A2CC6_.wvu.FilterData" localSheetId="0" hidden="1">ПРТ!$A$8:$AI$274</definedName>
    <definedName name="Z_81C69486_05AA_4C68_85A8_5DF6D274AB8D_.wvu.FilterData" localSheetId="0" hidden="1">ПРТ!$E$8:$AI$273</definedName>
    <definedName name="Z_81CA27E9_BDDC_494B_9871_2256FA67C7E3_.wvu.FilterData" localSheetId="0" hidden="1">ПРТ!$E$8:$AI$273</definedName>
    <definedName name="Z_825E6404_91E3_4887_BCD4_DA5C4BE83BBF_.wvu.FilterData" localSheetId="0" hidden="1">ПРТ!$A$8:$AI$274</definedName>
    <definedName name="Z_82D1DC8D_C728_40A1_961C_3E6CB0951724_.wvu.FilterData" localSheetId="0" hidden="1">ПРТ!$A$8:$AI$274</definedName>
    <definedName name="Z_8449ED5D_492C_4853_87E7_5D452E5CDFEE_.wvu.FilterData" localSheetId="0" hidden="1">ПРТ!$A$8:$AI$274</definedName>
    <definedName name="Z_87BF02E9_BE10_45D6_969A_E04377FC5932_.wvu.FilterData" localSheetId="0" hidden="1">ПРТ!$E$8:$AI$273</definedName>
    <definedName name="Z_87D3E7A5_5B02_4E67_86CE_9792A63A926A_.wvu.FilterData" localSheetId="0" hidden="1">ПРТ!$A$8:$AI$274</definedName>
    <definedName name="Z_886F1095_F7DB_4262_8F63_60DB676468C1_.wvu.FilterData" localSheetId="0" hidden="1">ПРТ!$E$8:$AI$273</definedName>
    <definedName name="Z_89209C77_7D1C_4F91_9E62_79C19317A7A1_.wvu.FilterData" localSheetId="0" hidden="1">ПРТ!$E$8:$AI$273</definedName>
    <definedName name="Z_896AEF43_FA1C_4A6E_8120_C5D6F5BBBC08_.wvu.FilterData" localSheetId="0" hidden="1">ПРТ!$E$8:$AI$273</definedName>
    <definedName name="Z_8A233BA0_9387_490A_8EB9_C98935583861_.wvu.FilterData" localSheetId="0" hidden="1">ПРТ!$A$8:$AI$274</definedName>
    <definedName name="Z_8A30F90A_080E_409D_965D_9C3BAB53A0C7_.wvu.FilterData" localSheetId="0" hidden="1">ПРТ!$A$8:$AI$274</definedName>
    <definedName name="Z_8ADE94F0_EF5D_4651_9D50_A49F6B38C40D_.wvu.FilterData" localSheetId="0" hidden="1">ПРТ!$A$8:$AI$274</definedName>
    <definedName name="Z_8C6B5DE9_89E4_46BF_AF08_37AC879832D2_.wvu.FilterData" localSheetId="0" hidden="1">ПРТ!$E$8:$AI$273</definedName>
    <definedName name="Z_8CE68D20_CA26_4243_85B2_54517390762E_.wvu.FilterData" localSheetId="0" hidden="1">ПРТ!$E$8:$AI$273</definedName>
    <definedName name="Z_8E5DE5E7_A98B_4651_9D76_E8148ADF1B04_.wvu.FilterData" localSheetId="0" hidden="1">ПРТ!$E$8:$AI$273</definedName>
    <definedName name="Z_8E9DDAA6_9E7F_44E7_AC32_D2DE7595C573_.wvu.FilterData" localSheetId="0" hidden="1">ПРТ!$E$8:$AI$273</definedName>
    <definedName name="Z_8FD5AE27_E672_45A6_9B63_3EA07F2E7202_.wvu.FilterData" localSheetId="0" hidden="1">ПРТ!$E$8:$AI$273</definedName>
    <definedName name="Z_91702E03_8332_4E3F_B08D_C6AB8E3055C9_.wvu.FilterData" localSheetId="0" hidden="1">ПРТ!$A$8:$AI$274</definedName>
    <definedName name="Z_91F5D841_2228_4F24_8C68_19C07E8561E0_.wvu.FilterData" localSheetId="0" hidden="1">ПРТ!$A$8:$AI$274</definedName>
    <definedName name="Z_9270B366_6AB2_4012_9DAA_AC2078E787C2_.wvu.FilterData" localSheetId="0" hidden="1">ПРТ!$E$8:$AI$273</definedName>
    <definedName name="Z_92ED3184_A921_46BE_8E88_C0393FDB8843_.wvu.Cols" localSheetId="0" hidden="1">ПРТ!#REF!,ПРТ!$K:$N,ПРТ!$P:$S,ПРТ!$U:$X,ПРТ!$Z:$AH</definedName>
    <definedName name="Z_92ED3184_A921_46BE_8E88_C0393FDB8843_.wvu.FilterData" localSheetId="0" hidden="1">ПРТ!$A$8:$AI$274</definedName>
    <definedName name="Z_92ED3184_A921_46BE_8E88_C0393FDB8843_.wvu.PrintArea" localSheetId="0" hidden="1">ПРТ!$E$2:$DC$397</definedName>
    <definedName name="Z_92ED3184_A921_46BE_8E88_C0393FDB8843_.wvu.PrintTitles" localSheetId="0" hidden="1">ПРТ!$E:$E,ПРТ!$2:$8</definedName>
    <definedName name="Z_94C13BB6_2A6D_4BB0_8BB6_ECC179DB3F8E_.wvu.FilterData" localSheetId="0" hidden="1">ПРТ!$A$8:$AI$274</definedName>
    <definedName name="Z_962ACAD6_7384_4953_95DF_DC27654B2E3F_.wvu.FilterData" localSheetId="0" hidden="1">ПРТ!$E$8:$AI$273</definedName>
    <definedName name="Z_9667336D_8263_4A70_8156_89DF1EB4B755_.wvu.FilterData" localSheetId="0" hidden="1">ПРТ!$E$8:$AI$273</definedName>
    <definedName name="Z_968E8AEE_5ECE_41E7_B6FB_A505A9049DE0_.wvu.FilterData" localSheetId="0" hidden="1">ПРТ!$E$8:$AI$273</definedName>
    <definedName name="Z_991C3734_64D2_4DAB_9FA0_2DE34F956CE3_.wvu.FilterData" localSheetId="0" hidden="1">ПРТ!$E$8:$AI$273</definedName>
    <definedName name="Z_9961E6C2_066E_4673_A78F_649F6C75C8DB_.wvu.FilterData" localSheetId="0" hidden="1">ПРТ!$E$8:$AI$273</definedName>
    <definedName name="Z_9AAA8F08_5C9F_4404_9197_776F0B8BB024_.wvu.FilterData" localSheetId="0" hidden="1">ПРТ!$E$8:$AI$273</definedName>
    <definedName name="Z_9B4B3A3A_7CA0_41AE_B53F_D76DA96CDE09_.wvu.FilterData" localSheetId="0" hidden="1">ПРТ!$E$8:$AI$273</definedName>
    <definedName name="Z_9C2970F4_D4DC_4A50_8F0A_96E17A38E064_.wvu.FilterData" localSheetId="0" hidden="1">ПРТ!$A$8:$AI$274</definedName>
    <definedName name="Z_9D857ABF_66D0_46AE_82ED_A6356C221483_.wvu.FilterData" localSheetId="0" hidden="1">ПРТ!$A$8:$AI$274</definedName>
    <definedName name="Z_9E84E93A_C04E_4D15_85CA_CD871177D136_.wvu.FilterData" localSheetId="0" hidden="1">ПРТ!$E$8:$AI$273</definedName>
    <definedName name="Z_9F69BF84_AC31_4717_A4F5_0638BB0FAF3C_.wvu.FilterData" localSheetId="0" hidden="1">ПРТ!$A$8:$AI$274</definedName>
    <definedName name="Z_9F80CA33_A426_45D4_9DDC_1ACE91A54371_.wvu.FilterData" localSheetId="0" hidden="1">ПРТ!$A$8:$AI$274</definedName>
    <definedName name="Z_A0D92677_4A9E_47DD_83F3_FF16843065F5_.wvu.FilterData" localSheetId="0" hidden="1">ПРТ!$A$8:$AI$274</definedName>
    <definedName name="Z_A0D92677_4A9E_47DD_83F3_FF16843065F5_.wvu.PrintArea" localSheetId="0" hidden="1">ПРТ!$E$2:$DC$397</definedName>
    <definedName name="Z_A0D92677_4A9E_47DD_83F3_FF16843065F5_.wvu.PrintTitles" localSheetId="0" hidden="1">ПРТ!$E:$E,ПРТ!$2:$8</definedName>
    <definedName name="Z_A352D291_5561_4412_91D2_D7DF7EBE3C42_.wvu.FilterData" localSheetId="0" hidden="1">ПРТ!$E$8:$AI$273</definedName>
    <definedName name="Z_A3666236_9E7C_46FD_A543_11AD523FE3AA_.wvu.FilterData" localSheetId="0" hidden="1">ПРТ!$A$8:$AI$274</definedName>
    <definedName name="Z_A4B1AF70_A0D3_4B09_BB10_1BAE5ED20F97_.wvu.FilterData" localSheetId="0" hidden="1">ПРТ!$E$8:$AI$273</definedName>
    <definedName name="Z_A8DAB465_061B_41AC_AC1B_EF3353FCA4FF_.wvu.FilterData" localSheetId="0" hidden="1">ПРТ!$A$8:$AI$274</definedName>
    <definedName name="Z_A928DBB6_5EE4_4978_850C_EE7179141665_.wvu.FilterData" localSheetId="0" hidden="1">ПРТ!$A$8:$AI$274</definedName>
    <definedName name="Z_AAB8252B_CABB_4DF5_830C_CB4DED0FB38A_.wvu.FilterData" localSheetId="0" hidden="1">ПРТ!$E$8:$AI$273</definedName>
    <definedName name="Z_AB83C847_011C_47F5_A3D3_722068B1DBA1_.wvu.FilterData" localSheetId="0" hidden="1">ПРТ!$E$8:$AI$273</definedName>
    <definedName name="Z_ADE8FF20_91D5_41FE_85E9_B647357477D1_.wvu.FilterData" localSheetId="0" hidden="1">ПРТ!$E$8:$AI$273</definedName>
    <definedName name="Z_AFE4F623_96FF_4D95_A2CB_01D85AEC5CEE_.wvu.FilterData" localSheetId="0" hidden="1">ПРТ!$E$8:$AI$273</definedName>
    <definedName name="Z_B03189B3_EB60_4995_A451_C3C96C8C3D1D_.wvu.FilterData" localSheetId="0" hidden="1">ПРТ!$E$8:$AI$273</definedName>
    <definedName name="Z_B1706EB8_0220_4EBC_BC1E_DFD35009B651_.wvu.FilterData" localSheetId="0" hidden="1">ПРТ!$E$8:$AI$273</definedName>
    <definedName name="Z_B36AB5FF_B423_4D4D_8557_892993B71778_.wvu.FilterData" localSheetId="0" hidden="1">ПРТ!$E$8:$AI$273</definedName>
    <definedName name="Z_B48F6C40_86E9_481A_B0C7_BB0888520C2B_.wvu.FilterData" localSheetId="0" hidden="1">ПРТ!$E$8:$AI$273</definedName>
    <definedName name="Z_B550E92D_A7C0_49CE_9930_7E5489AD565D_.wvu.FilterData" localSheetId="0" hidden="1">ПРТ!$A$8:$AI$274</definedName>
    <definedName name="Z_B6CFBFBF_2B16_4E13_B0C1_748A29BFBF5E_.wvu.FilterData" localSheetId="0" hidden="1">ПРТ!$E$8:$AI$273</definedName>
    <definedName name="Z_B88CDC7F_ED5C_4E85_9D6E_94399190198B_.wvu.FilterData" localSheetId="0" hidden="1">ПРТ!$A$8:$AI$274</definedName>
    <definedName name="Z_BC4176C8_038F_4726_9B4E_AC644A2BF485_.wvu.FilterData" localSheetId="0" hidden="1">ПРТ!$E$8:$AI$273</definedName>
    <definedName name="Z_BF1BBD91_7A69_436C_AC47_6C4A10671623_.wvu.FilterData" localSheetId="0" hidden="1">ПРТ!$E$8:$AI$273</definedName>
    <definedName name="Z_BF37DE49_7E8F_431B_B3F8_84EB28D03F82_.wvu.FilterData" localSheetId="0" hidden="1">ПРТ!$E$8:$AI$273</definedName>
    <definedName name="Z_BF4CCF1D_A822_4EC9_96B7_09636408016C_.wvu.FilterData" localSheetId="0" hidden="1">ПРТ!$E$8:$AI$273</definedName>
    <definedName name="Z_C09F0803_4F5C_4177_91C9_8987583003BA_.wvu.FilterData" localSheetId="0" hidden="1">ПРТ!$E$8:$AI$273</definedName>
    <definedName name="Z_C0E858A0_D844_412E_9C51_A9AC917AF2CE_.wvu.FilterData" localSheetId="0" hidden="1">ПРТ!$E$8:$AI$273</definedName>
    <definedName name="Z_C0F7E0B4_1A2F_4945_A79B_F402E506CF27_.wvu.FilterData" localSheetId="0" hidden="1">ПРТ!$E$8:$AI$273</definedName>
    <definedName name="Z_C33BABD9_165F_496D_842F_4FE399E45FBE_.wvu.FilterData" localSheetId="0" hidden="1">ПРТ!$E$8:$AI$273</definedName>
    <definedName name="Z_C5E7C1CA_EFD3_4E5A_A6FA_640A5D1C625A_.wvu.FilterData" localSheetId="0" hidden="1">ПРТ!$A$8:$AI$274</definedName>
    <definedName name="Z_C5FE105F_84F5_4D77_B482_05EB302948E9_.wvu.FilterData" localSheetId="0" hidden="1">ПРТ!$A$8:$AI$274</definedName>
    <definedName name="Z_C66C3A37_DDF2_4F54_AE28_500426FF5852_.wvu.FilterData" localSheetId="0" hidden="1">ПРТ!$A$8:$AI$274</definedName>
    <definedName name="Z_C80F3B61_31B5_4625_AEED_61B4B2C574DA_.wvu.FilterData" localSheetId="0" hidden="1">ПРТ!$E$8:$AI$273</definedName>
    <definedName name="Z_CA4555D9_F24C_47A2_AA80_D7CD4349679D_.wvu.FilterData" localSheetId="0" hidden="1">ПРТ!$A$8:$AI$274</definedName>
    <definedName name="Z_CA944420_29D9_4F3E_A631_A28EC9C5DA19_.wvu.FilterData" localSheetId="0" hidden="1">ПРТ!$E$8:$AI$273</definedName>
    <definedName name="Z_CBCB88DC_2A7D_4575_ABB4_1A66EAC7D8E1_.wvu.FilterData" localSheetId="0" hidden="1">ПРТ!$A$8:$AI$274</definedName>
    <definedName name="Z_CCAE586C_5F78_4490_BC17_D8BFF9DEC3DC_.wvu.FilterData" localSheetId="0" hidden="1">ПРТ!$E$8:$AI$273</definedName>
    <definedName name="Z_CCC6CEBD_37A0_4A76_B046_88D82C62E9B8_.wvu.FilterData" localSheetId="0" hidden="1">ПРТ!$E$8:$AI$273</definedName>
    <definedName name="Z_CE2CB795_73BF_4DBD_A146_FA66D8937DBB_.wvu.FilterData" localSheetId="0" hidden="1">ПРТ!$A$8:$AI$274</definedName>
    <definedName name="Z_CFE6780F_C50F_42E5_8D5F_611ABBF169B1_.wvu.FilterData" localSheetId="0" hidden="1">ПРТ!$E$8:$AI$273</definedName>
    <definedName name="Z_D2398AE5_FD74_4EDB_B2D8_5079DCEE625D_.wvu.FilterData" localSheetId="0" hidden="1">ПРТ!$E$8:$AI$273</definedName>
    <definedName name="Z_D3FA87DE_B557_4B73_8646_B27A72C66C72_.wvu.FilterData" localSheetId="0" hidden="1">ПРТ!$E$8:$AI$273</definedName>
    <definedName name="Z_D43D56DE_3168_4480_994C_32671F0BCD23_.wvu.FilterData" localSheetId="0" hidden="1">ПРТ!$E$8:$AI$273</definedName>
    <definedName name="Z_D454DF42_F949_48DB_8AC1_927CCFB92CEE_.wvu.FilterData" localSheetId="0" hidden="1">ПРТ!$E$8:$AI$273</definedName>
    <definedName name="Z_D45A70F6_0688_4217_9137_2B13C9A00B1B_.wvu.FilterData" localSheetId="0" hidden="1">ПРТ!$E$8:$AI$273</definedName>
    <definedName name="Z_D54232DC_B197_4859_8FED_C6AA12B482B8_.wvu.FilterData" localSheetId="0" hidden="1">ПРТ!$A$8:$AI$274</definedName>
    <definedName name="Z_D6242542_4E92_4F27_AEF3_0ADE31AC551C_.wvu.FilterData" localSheetId="0" hidden="1">ПРТ!$E$8:$AI$273</definedName>
    <definedName name="Z_D6D519F0_E747_42A0_BDE1_C38CD9B23252_.wvu.FilterData" localSheetId="0" hidden="1">ПРТ!$E$8:$AI$273</definedName>
    <definedName name="Z_D7141532_BEA5_4F79_B328_137E17A83B6E_.wvu.FilterData" localSheetId="0" hidden="1">ПРТ!$E$8:$AI$273</definedName>
    <definedName name="Z_D7195E88_5727_4A5E_812F_5DF2BE1904EC_.wvu.FilterData" localSheetId="0" hidden="1">ПРТ!$E$8:$AI$273</definedName>
    <definedName name="Z_D72393F7_CC41_4F72_A95C_6D0C7E66147E_.wvu.FilterData" localSheetId="0" hidden="1">ПРТ!$A$8:$AI$274</definedName>
    <definedName name="Z_D78B631A_638E_47F9_8D45_79CAEDC06237_.wvu.FilterData" localSheetId="0" hidden="1">ПРТ!$E$8:$AI$273</definedName>
    <definedName name="Z_D8CD9762_27F2_41B8_9EF1_48432D591E6E_.wvu.FilterData" localSheetId="0" hidden="1">ПРТ!$E$8:$AI$273</definedName>
    <definedName name="Z_DA567E23_825A_4D3A_B264_EFEB62D9D21F_.wvu.FilterData" localSheetId="0" hidden="1">ПРТ!$E$8:$AI$273</definedName>
    <definedName name="Z_DA8D5F35_BC76_4D4F_ACAF_63BE15F17FA0_.wvu.FilterData" localSheetId="0" hidden="1">ПРТ!$E$8:$AI$273</definedName>
    <definedName name="Z_DDA360AB_E7F1_4870_B949_C01A7545B298_.wvu.FilterData" localSheetId="0" hidden="1">ПРТ!$E$8:$AI$273</definedName>
    <definedName name="Z_DDE2EC84_F6A8_4879_8606_9D3EF4A7C83B_.wvu.FilterData" localSheetId="0" hidden="1">ПРТ!$E$8:$AI$273</definedName>
    <definedName name="Z_E055FD3A_D067_48DC_96B8_1A0B7D25ACF7_.wvu.FilterData" localSheetId="0" hidden="1">ПРТ!$E$8:$AI$273</definedName>
    <definedName name="Z_E197D13F_6393_47B9_BACA_1D99747920B9_.wvu.FilterData" localSheetId="0" hidden="1">ПРТ!$E$8:$AI$273</definedName>
    <definedName name="Z_E2C66A01_CD11_4D0A_959C_E1E5A62281D3_.wvu.FilterData" localSheetId="0" hidden="1">ПРТ!$E$8:$AI$273</definedName>
    <definedName name="Z_E3117B72_F65B_44F0_96F0_4B9D0DA40FAB_.wvu.FilterData" localSheetId="0" hidden="1">ПРТ!$E$8:$AI$273</definedName>
    <definedName name="Z_E341D85D_D88D_49A1_A5A8_FD9A80C9FD5D_.wvu.FilterData" localSheetId="0" hidden="1">ПРТ!$E$8:$AI$273</definedName>
    <definedName name="Z_E5223D2C_C755_4A04_9BAD_1C7D31C60797_.wvu.FilterData" localSheetId="0" hidden="1">ПРТ!$A$8:$AI$274</definedName>
    <definedName name="Z_E58679A0_01D9_4610_9B5B_382DE6359D19_.wvu.FilterData" localSheetId="0" hidden="1">ПРТ!$A$8:$AI$274</definedName>
    <definedName name="Z_E588B591_4A6B_4E2E_96BB_F24C74E8A63B_.wvu.FilterData" localSheetId="0" hidden="1">ПРТ!$E$8:$AI$273</definedName>
    <definedName name="Z_E6AC94F0_AD9B_47E1_972F_66FAB84515CC_.wvu.FilterData" localSheetId="0" hidden="1">ПРТ!$E$8:$AI$273</definedName>
    <definedName name="Z_E7129CE7_4825_406B_B5A0_6EAE6EA84510_.wvu.Cols" localSheetId="0" hidden="1">ПРТ!#REF!,ПРТ!#REF!</definedName>
    <definedName name="Z_E7129CE7_4825_406B_B5A0_6EAE6EA84510_.wvu.FilterData" localSheetId="0" hidden="1">ПРТ!$E$8:$AI$273</definedName>
    <definedName name="Z_E7129CE7_4825_406B_B5A0_6EAE6EA84510_.wvu.PrintArea" localSheetId="0" hidden="1">ПРТ!$E$2:$AI$394</definedName>
    <definedName name="Z_E7129CE7_4825_406B_B5A0_6EAE6EA84510_.wvu.PrintTitles" localSheetId="0" hidden="1">ПРТ!$E:$E,ПРТ!$2:$8</definedName>
    <definedName name="Z_E7FA5E9A_66E1_4064_9F2C_054A2FA4E3A9_.wvu.FilterData" localSheetId="0" hidden="1">ПРТ!$E$8:$AI$273</definedName>
    <definedName name="Z_E7FDB09C_A65E_4856_902F_B8980E1E29BD_.wvu.FilterData" localSheetId="0" hidden="1">ПРТ!$A$8:$AI$274</definedName>
    <definedName name="Z_E843D2F7_05BA_4BB0_A647_395638F201C5_.wvu.FilterData" localSheetId="0" hidden="1">ПРТ!$E$8:$AI$273</definedName>
    <definedName name="Z_E8BF00FD_5DD2_4EA8_8C3B_3EF3713F056C_.wvu.FilterData" localSheetId="0" hidden="1">ПРТ!$E$8:$AI$273</definedName>
    <definedName name="Z_E930D147_2FE3_4756_BDD6_249BAEC2E546_.wvu.FilterData" localSheetId="0" hidden="1">ПРТ!$E$8:$AI$273</definedName>
    <definedName name="Z_EBA5032D_7613_4462_82C5_D83D2A515F55_.wvu.FilterData" localSheetId="0" hidden="1">ПРТ!$E$8:$AI$273</definedName>
    <definedName name="Z_ECAC430F_6F17_4C0A_9101_E66EE37A6B43_.wvu.FilterData" localSheetId="0" hidden="1">ПРТ!$E$8:$AI$273</definedName>
    <definedName name="Z_EDA84F4F_27EC_423E_A41A_5AFAB44C9F35_.wvu.FilterData" localSheetId="0" hidden="1">ПРТ!$A$8:$AI$274</definedName>
    <definedName name="Z_EDB853B8_0372_4BA5_B018_6E1818F6C6AD_.wvu.FilterData" localSheetId="0" hidden="1">ПРТ!$A$8:$AI$274</definedName>
    <definedName name="Z_EE23C994_53C9_4636_8475_861694D51433_.wvu.FilterData" localSheetId="0" hidden="1">ПРТ!$A$8:$AI$274</definedName>
    <definedName name="Z_EE76D550_DDBD_47A6_9014_57D2131D77E9_.wvu.FilterData" localSheetId="0" hidden="1">ПРТ!$E$8:$AI$273</definedName>
    <definedName name="Z_EE94B4F7_2F0F_4910_B9F9_0464F906BE2D_.wvu.FilterData" localSheetId="0" hidden="1">ПРТ!$E$8:$AI$273</definedName>
    <definedName name="Z_EED7AAAF_3794_4863_B515_74711105357C_.wvu.FilterData" localSheetId="0" hidden="1">ПРТ!$E$8:$AI$273</definedName>
    <definedName name="Z_EF776F48_3406_4329_86DE_68D5D7A8E63C_.wvu.FilterData" localSheetId="0" hidden="1">ПРТ!$E$8:$AI$273</definedName>
    <definedName name="Z_F1B508AE_9AFC_4974_8640_DCB947E8EA70_.wvu.FilterData" localSheetId="0" hidden="1">ПРТ!$E$8:$AI$273</definedName>
    <definedName name="Z_F2E6DF91_DEEA_4E03_B288_220347983791_.wvu.FilterData" localSheetId="0" hidden="1">ПРТ!$E$8:$AI$273</definedName>
    <definedName name="Z_F4001DBE_A5FD_4A24_B89D_C232829B5617_.wvu.FilterData" localSheetId="0" hidden="1">ПРТ!$E$8:$AI$273</definedName>
    <definedName name="Z_F503FF82_7416_4C90_B817_290D667DF78A_.wvu.FilterData" localSheetId="0" hidden="1">ПРТ!$E$8:$AI$273</definedName>
    <definedName name="Z_F6BBB3F6_3426_4B73_83AB_82280BB3B628_.wvu.FilterData" localSheetId="0" hidden="1">ПРТ!$A$8:$AI$274</definedName>
    <definedName name="Z_F797DD61_3DA0_48B3_917C_333799F9A209_.wvu.FilterData" localSheetId="0" hidden="1">ПРТ!$E$8:$AI$273</definedName>
    <definedName name="Z_F93D3C52_4434_4707_8ACB_9A6615022EB5_.wvu.FilterData" localSheetId="0" hidden="1">ПРТ!$E$8:$AI$273</definedName>
    <definedName name="Z_FA1526CF_EA3D_4104_BA67_43B7CF4DC0DE_.wvu.FilterData" localSheetId="0" hidden="1">ПРТ!$A$8:$AI$274</definedName>
    <definedName name="Z_FA85EA24_5D41_48AB_A9CB_639DCAE86EAD_.wvu.FilterData" localSheetId="0" hidden="1">ПРТ!$E$8:$AI$273</definedName>
    <definedName name="Z_FB58B8B9_9550_4562_A95D_E5123F184F81_.wvu.FilterData" localSheetId="0" hidden="1">ПРТ!$E$8:$AI$273</definedName>
    <definedName name="Z_FCB180F5_2698_483E_9E34_8DB8F9969104_.wvu.FilterData" localSheetId="0" hidden="1">ПРТ!$E$8:$AI$273</definedName>
    <definedName name="Z_FD471D1A_933F_4145_9080_E7AA2817C8D0_.wvu.FilterData" localSheetId="0" hidden="1">ПРТ!$E$8:$AI$273</definedName>
    <definedName name="Z_FEAED8E0_BC8A_45F5_A773_A2C5610322BF_.wvu.FilterData" localSheetId="0" hidden="1">ПРТ!$E$8:$AI$273</definedName>
    <definedName name="Z_FF0F4447_9417_4D17_988A_36A36933E4EE_.wvu.FilterData" localSheetId="0" hidden="1">ПРТ!$A$8:$AI$274</definedName>
    <definedName name="Z_FF365287_57E7_43FD_9BFF_B22AB07BA0E2_.wvu.FilterData" localSheetId="0" hidden="1">ПРТ!$E$8:$AI$273</definedName>
    <definedName name="Z_FFBD5868_9EC4_45EA_A624_3610FB1170DF_.wvu.FilterData" localSheetId="0" hidden="1">ПРТ!$A$8:$AI$274</definedName>
    <definedName name="_xlnm.Print_Titles" localSheetId="0">ПРТ!$E:$E,ПРТ!$2:$8</definedName>
    <definedName name="коэф">[1]Лист1!$A$1:$A$3</definedName>
    <definedName name="_xlnm.Print_Area" localSheetId="0">ПРТ!$E$2:$DC$397</definedName>
  </definedNames>
  <calcPr calcId="125725"/>
  <customWorkbookViews>
    <customWorkbookView name="2 - Личное представление" guid="{5EB93912-61E0-406F-A96C-289EBE1A2CB6}" mergeInterval="0" personalView="1" maximized="1" xWindow="1" yWindow="1" windowWidth="1440" windowHeight="679" activeSheetId="1"/>
    <customWorkbookView name="Your User Name - Личное представление" guid="{92ED3184-A921-46BE-8E88-C0393FDB8843}" mergeInterval="0" personalView="1" maximized="1" xWindow="1" yWindow="1" windowWidth="1280" windowHeight="803" activeSheetId="1"/>
    <customWorkbookView name="Mr - Личное представление" guid="{E7129CE7-4825-406B-B5A0-6EAE6EA84510}" mergeInterval="0" personalView="1" maximized="1" xWindow="1" yWindow="1" windowWidth="1920" windowHeight="890" activeSheetId="1"/>
    <customWorkbookView name="Admin - Личное представление" guid="{A0D92677-4A9E-47DD-83F3-FF16843065F5}" mergeInterval="0" personalView="1" maximized="1" xWindow="1" yWindow="1" windowWidth="1137" windowHeight="873" activeSheetId="1"/>
  </customWorkbookViews>
</workbook>
</file>

<file path=xl/calcChain.xml><?xml version="1.0" encoding="utf-8"?>
<calcChain xmlns="http://schemas.openxmlformats.org/spreadsheetml/2006/main">
  <c r="O277" i="1"/>
  <c r="AI172" l="1"/>
  <c r="T276"/>
  <c r="O276"/>
  <c r="T277"/>
  <c r="Y278"/>
  <c r="J278"/>
  <c r="AD278"/>
  <c r="AD277"/>
  <c r="T278"/>
  <c r="Y277"/>
  <c r="AD276"/>
  <c r="Y276"/>
  <c r="AI168"/>
  <c r="AI167"/>
  <c r="AI166"/>
  <c r="AI165"/>
  <c r="AI112"/>
  <c r="AI69"/>
  <c r="J277"/>
  <c r="O278"/>
  <c r="AI88" l="1"/>
  <c r="AI89"/>
  <c r="AI90"/>
  <c r="AI91"/>
  <c r="AI92"/>
  <c r="AI45" l="1"/>
  <c r="AI180" l="1"/>
  <c r="AI79"/>
  <c r="AI71" l="1"/>
  <c r="AI44"/>
  <c r="AI275"/>
  <c r="AD279"/>
  <c r="J276"/>
  <c r="AI56"/>
  <c r="AI57"/>
  <c r="AI60"/>
  <c r="AI61"/>
  <c r="AI62"/>
  <c r="AI63"/>
  <c r="AI64"/>
  <c r="AI66"/>
  <c r="AI67"/>
  <c r="AI70"/>
  <c r="AI72"/>
  <c r="AI73"/>
  <c r="AI74"/>
  <c r="AI76"/>
  <c r="AI78"/>
  <c r="AI83"/>
  <c r="AI84"/>
  <c r="AI85"/>
  <c r="AI86"/>
  <c r="AI87"/>
  <c r="AI97"/>
  <c r="AI99"/>
  <c r="AI100"/>
  <c r="AI101"/>
  <c r="AI102"/>
  <c r="AI103"/>
  <c r="AI104"/>
  <c r="AI105"/>
  <c r="AI106"/>
  <c r="AI107"/>
  <c r="AI108"/>
  <c r="AI110"/>
  <c r="AI111"/>
  <c r="AI113"/>
  <c r="AI114"/>
  <c r="AI116"/>
  <c r="AI117"/>
  <c r="AI121"/>
  <c r="AI122"/>
  <c r="AI124"/>
  <c r="AI126"/>
  <c r="AI127"/>
  <c r="AI128"/>
  <c r="AI129"/>
  <c r="AI144"/>
  <c r="AI148"/>
  <c r="AI149"/>
  <c r="AI150"/>
  <c r="AI152"/>
  <c r="AI153"/>
  <c r="AI154"/>
  <c r="AI155"/>
  <c r="AI158"/>
  <c r="AI159"/>
  <c r="AI160"/>
  <c r="AI173"/>
  <c r="AI174"/>
  <c r="AI175"/>
  <c r="AI177"/>
  <c r="AI178"/>
  <c r="AI179"/>
  <c r="AI183"/>
  <c r="AI184"/>
  <c r="AI185"/>
  <c r="AI186"/>
  <c r="AI190"/>
  <c r="AI191"/>
  <c r="AI195"/>
  <c r="AI196"/>
  <c r="AI201"/>
  <c r="AI203"/>
  <c r="AI204"/>
  <c r="AI205"/>
  <c r="AI206"/>
  <c r="AI207"/>
  <c r="AI208"/>
  <c r="AI209"/>
  <c r="AI210"/>
  <c r="AI211"/>
  <c r="AI212"/>
  <c r="AI215"/>
  <c r="AI217"/>
  <c r="AI221"/>
  <c r="AI224"/>
  <c r="AI225"/>
  <c r="AI226"/>
  <c r="AI227"/>
  <c r="AI230"/>
  <c r="AI231"/>
  <c r="AI233"/>
  <c r="AI235"/>
  <c r="AI236"/>
  <c r="AI238"/>
  <c r="AI240"/>
  <c r="AI245"/>
  <c r="AI247"/>
  <c r="AI248"/>
  <c r="AI249"/>
  <c r="AI250"/>
  <c r="AI251"/>
  <c r="AI252"/>
  <c r="AI253"/>
  <c r="AI254"/>
  <c r="AI255"/>
  <c r="AI256"/>
  <c r="AI257"/>
  <c r="AI258"/>
  <c r="AI262"/>
  <c r="AI265"/>
  <c r="AI266"/>
  <c r="AI267"/>
  <c r="AI269"/>
  <c r="AI270"/>
  <c r="AI272"/>
  <c r="AI48"/>
  <c r="AI50"/>
  <c r="AI31"/>
  <c r="AI32"/>
  <c r="AI33"/>
  <c r="AI34"/>
  <c r="Y279"/>
  <c r="AI276" l="1"/>
  <c r="O279"/>
  <c r="T279"/>
  <c r="J279"/>
  <c r="AI277"/>
  <c r="AI278"/>
  <c r="AI279" l="1"/>
</calcChain>
</file>

<file path=xl/sharedStrings.xml><?xml version="1.0" encoding="utf-8"?>
<sst xmlns="http://schemas.openxmlformats.org/spreadsheetml/2006/main" count="1020" uniqueCount="454">
  <si>
    <t>ППР Жергілікті автомобиль жолдарының күрделі және орташа жөндеу "Капитальный и средний ремонт автомобильных дорог районного значения"</t>
  </si>
  <si>
    <t xml:space="preserve">Енгізу актісі Акт </t>
  </si>
  <si>
    <t>(12 мқ) электр жарықтық көшесі және электр жабдықтау желісінің құрылысы. Отвод земельного участка на строительство сетей электроснабжения и электроосвещения улиц (12 км)в с.Красивое</t>
  </si>
  <si>
    <t>Құрылыс бөлімі                Отдел строительства</t>
  </si>
  <si>
    <t>Білім бөлімі Отдел образования</t>
  </si>
  <si>
    <t>Есіл ауданының әкімшілігі, Құрылыс бөлімі, акимат Есильского района, ОС</t>
  </si>
  <si>
    <t>Қарыз қаражаты   заемные средства</t>
  </si>
  <si>
    <t>Қарыз қаражаты  заемные средства</t>
  </si>
  <si>
    <t>Есіл ауданының әкімшілігі,ДБ  акимат района , УЗ</t>
  </si>
  <si>
    <t>ЖҚ және ӘББ идаралық есеп - қисап, тура қорытынды көрсеткіштері туралы есеп</t>
  </si>
  <si>
    <t>КӨБ,</t>
  </si>
  <si>
    <t>КӨБ,Аудан акімшілігі     ОПП, акимат района</t>
  </si>
  <si>
    <t>Ақмола облсының Есіл ауданының Игілік ауылындағы Игілік ОМ жылу жүйесін күрделі жөндеу              Капитальный ремонт системы теплоснабжения здания Игликской средней школы в селе Иглик Есильского района Акмолинской области</t>
  </si>
  <si>
    <t>Ақмола облысының Есіл ауданының Есіл қаласындағы №1 "Гүлдер бөбек-балабақшасы" МКҚК  ғимаратына күрделі жөндеу жүргізу  Капитальный ремонт здания ГККП "Ясли-сад №1 "Гульдер" в городе Есиль Есильского района Акмолинской области</t>
  </si>
  <si>
    <t>ЖБ  МБ</t>
  </si>
  <si>
    <t>Мақсат  1: Туризм даму             Цель 11: Развитие туризма</t>
  </si>
  <si>
    <t>ЖБМБ</t>
  </si>
  <si>
    <t>Красивый а.Сатып алу және даярлау сервисі, сақтау және етті өңдеу сервисін ашу              Открытие сервисно-заготовительного центра по закупу, хранению и переработке мяса в с.Красивое</t>
  </si>
  <si>
    <t xml:space="preserve"> Құрылыс бөлімі, ОС</t>
  </si>
  <si>
    <t xml:space="preserve">аудан  әкімдіктері, АШБ  </t>
  </si>
  <si>
    <t xml:space="preserve">аудан  әкімшілігі, АШБ  </t>
  </si>
  <si>
    <t>КӨБ,Аудан акімшілігі, ОПП, акимат района</t>
  </si>
  <si>
    <t xml:space="preserve">Өндіріске жеткізу:                      Доведение производства: </t>
  </si>
  <si>
    <t>Табиғи ресурстарУправление природных ресурсов</t>
  </si>
  <si>
    <t xml:space="preserve">Медициналық денсаулық сақтау күшінің қолданыстағы тапшылығын төмендетуге Снизить имеющийся дефицит в мед-х кадрах здравоохранения: </t>
  </si>
  <si>
    <t>дәрігілер врачей</t>
  </si>
  <si>
    <t>медбикелер средних медицинских работников</t>
  </si>
  <si>
    <t>Тапсырма 1.Өлім-жітім және сырқаттанушылық азаюсы Задача 1. Снижение смертности и заболеваемости населения</t>
  </si>
  <si>
    <t>Іс шара Мероприятие</t>
  </si>
  <si>
    <t>МИ Мемлекеттік қызметтерді көрсету қағаз түрінде өрсетілетін мемлекеттік қзметтердің ұлесі,ХҚКО қамтамасыз арқалы болуы мұмкін,ол нмесе портал»электоронық үкімет»"Доля государственных услуг, оказываемых через центры обслуживания населения"</t>
  </si>
  <si>
    <t>Өнірлік даму бағдарламасы бойынша іс-шараларды орындауды қамтамасыз ету Обеспечить исполнение мероприятий в рамках реализации Программы развития регионов</t>
  </si>
  <si>
    <t>АШМ-ге ақпарат информация в УСХ</t>
  </si>
  <si>
    <t>1.Міндет Қолайлы инвестициялық ахуал құру  Задача 1. Создание благоприятного инвестиционного климата</t>
  </si>
  <si>
    <t>МИ Негізгі капиталға инвестициялар КИ            ЦИ "ИФО инвестиций в  основной капитал"</t>
  </si>
  <si>
    <t>Мемлекеттік қызметтердің сапасы мен қол жетімділігін қамтамасыз етуүшін жағдай жасау Задача 1. Создание условий для обеспечения надлежащего качества и доступности оказываемых государственных услуг</t>
  </si>
  <si>
    <t>Мақсат 3: Бәсекеге қабылеттілікті көтеру Цель 3: Повышение конкурентоспособности агропромышленного комплекса</t>
  </si>
  <si>
    <t>МИ Ауыл шаруашылығы жалпы өнімдерінің  көлемі      ЦИ "Валовая продукция сельского хозяйства"</t>
  </si>
  <si>
    <t>МИ Ауылшаруашылығы  өнімі өндірісінің  физикалық көлемінің индексі» ЦИ "ИФО валовой продукции (услуг) сельского хозяйства"</t>
  </si>
  <si>
    <t>МИ "Күрделі өнім шығарылымының  (қызмет көрсету) өсімдіктердің" ЦИ"Валовый  выпуск продукции (услуг) растениеводства"</t>
  </si>
  <si>
    <t>Міндет 1.  АӨК өнімдері өндірісінің тұрақты өсуі есебінен өңірдің азық-түлік қауіпсіздігін қамтамасыз ету   Задача 1 Обеспечение продовольственной безопасности региона за счет стабильного роста производства продукции АПК</t>
  </si>
  <si>
    <t>ТНК Өсімдік шааруашылығы (қызмет) өнімінің жалпы шығарылымының    физикалық көлемінің индексі ППР "ИФО валовой продукции растениеводства "</t>
  </si>
  <si>
    <t>ТНК  "Өңдегеннен кейінгі салмағындағы астық (күрішті қосқанда) және бұршақ тұқымдас дақылдардың жалпы жиыны оның ішінде: бидай мен күріш"     ТНК               "Валовый сбор зерновых (включая рис) и бобовых культур в весе после доработки, в том числе: пшеница и  рис"</t>
  </si>
  <si>
    <t>ТНК    Өсімдік шааруашылығы (қызмет) өнімінің жалпы шығарылымының    физикалық көлемінің индексі  ППР "Степень износа сельскохозяйственной техники"</t>
  </si>
  <si>
    <t>ТНК  Малшааруашылығы (қызмет) өнімінің жалпы шығарылымының    физикалық көлемінің индексі  " ППР ИФО валовой продукции животноводства"</t>
  </si>
  <si>
    <t>ТНК  Ауылшаруашылығы жануарларының жалпы көлеміндегі асыл тұқымды мал басының үлес салмағы" ППР Удельный вес племенного поголовья скота в общей численности сельскохозяйственных животных: в т.ч. КРС, овец и коз, лошадей, свиней"</t>
  </si>
  <si>
    <t>ТНК АӨК кәсіпорындарының өндірістік қуаттылығының көптігі "                          ППР  Загруженность производственных мощностей перерабатывающих предприятий АПК"</t>
  </si>
  <si>
    <t>ТНК Өңдеу үлесі* ППР "Доля переработки: "</t>
  </si>
  <si>
    <t>ТНК "Су ресурсын сақтайтын технологиялардың көмегімен егілетін егіс алқабының үлесі"                  ППР  "Доля посевных площадей, возделываемых посредством влагоресурсосберегающих технологий"</t>
  </si>
  <si>
    <t>МИ   Көтерме тауар 
айналымының НКИ, 
алдыңғы жылға  %-бен 
ЦИ "Индекс физического объема розничной торговли"</t>
  </si>
  <si>
    <t>ТКН Жұмыс істейтіндер  
бойынша тіркелген 
шағын кәсіпкерлік 
субъектілерінің бөлігі
ППР "Доля действующих субъектов малого и среднего предпринимательства в общем объеме зарегистрированных"</t>
  </si>
  <si>
    <t>ТНК    Көтерме тауар 
айналымының көлемі, 
  ТКН "Сауда 
мекемелерінің саны,
бөлшек 
тауар айналымының
 көлемі" 
ППР "Объем розничного товарооборота"</t>
  </si>
  <si>
    <t>ТКН «Негізгі капиталда инвестиция көлемінің тұлғалық индексі»         "Объем  инвестиций в основной капитал"</t>
  </si>
  <si>
    <t xml:space="preserve"> ТКН  "Ішкі инвестицияның басты капиталға,ортақ инвестицияның басты капиталға үлесі""Доля внешних инвестиций в основной капитал в общем объеме инвестиций в основной капитал"</t>
  </si>
  <si>
    <t>МИ "Инновациялық белсенді кәсіпорындардың қолданыстағы  кәсіпорындар санынан үлесі" ЦИ "Доля инновационно-активных предприятий от числа действующих предприятий"</t>
  </si>
  <si>
    <t>ТКН  Тауарларды ұйымдастыру және мемлекеттік мекемелерде сатып алуларда жергілікті құрамдағы үлесімнің жоғарлауы   "Увеличение доли местного содержания в закупках государственных учреждений и организаций, в работах и услугах"</t>
  </si>
  <si>
    <t>Мақсат 6: Балалардың заңды мүддесін  және құқықтарын қорғаудың қолжетімді білім берудің сапасын арттыру  Цель 6:  Улучшение качества, доступности образования и повышение эффективности системы охраны прав и защиты законных интересов детей</t>
  </si>
  <si>
    <t>МИ Өткен жылмен салыстырғанда үш аусымды және апатты жағдайдағы мектептер санын қысқарту ЦИ "Снижение количества трехсменных и аварийных школ в сравнении с предыдущим годом"</t>
  </si>
  <si>
    <t>ТКН Ашық жаңа орындардың саны мақсатында мектепке дейінгі білім беру мұқтаж балаларға санын азайту (3-6 жаста)ППР "Количество открытых новых мест для снижения количества нуждающихся детей в дошкольном обучении (3-6 лет)"</t>
  </si>
  <si>
    <t>Мақсат 7: Халықтын денсаулығын жақсартуға             Цель 7: Улучшение здоровья населения</t>
  </si>
  <si>
    <t>Міндет 6.Бәсекеге қабілетті мамандарды сапалы даярлау үшін жағдай жасау             Задача 6. Создание условий для качественной подготовки конкурентоспособных кадров</t>
  </si>
  <si>
    <t>ТКН Мемлекеттік 
органдардың жалпы
құжат айналымындағы
 іс жүргізудің
 мемлекеттік тілдегі 
үлесі
ППР "Доля ведения делопроизводства на государственном языке в общем документообороте в государственном органе"</t>
  </si>
  <si>
    <t>ТКН  Тіл саясатында: 
сыртқы көрнекі 
ақпарат, бұқаралық
ақпарат құралдарында 
заң нормалаының
 бұзылуы
 ППР"Количество допущенных нарушений норм законодательства в сфере языковой политики: наружная реклама, средства массовой информации"</t>
  </si>
  <si>
    <t>ТКН Мемлекеттік тілде
 білім беретін 
мектептер саны:
 соның ішінде қалада
ППР "Количество школ с казахским языком обучения: в том числе в городах"</t>
  </si>
  <si>
    <t>Мақсат 10: "Дене шынықтыруды және бұқаралық спортты дамыту"                  Цель 10 :Развитие физической культуры и массового спорта</t>
  </si>
  <si>
    <t>МИ Дене шынықтыру және спортпен айналысатын азаматтарды қамту ЦИ "Охват населения всех возрастов, систематически занимающихся физической культурой и спортом"</t>
  </si>
  <si>
    <t>ТКН Дене шынықтыру және спортпен айналысатын балалар мен жасөспірімдерді қамту    ППР "Количество  физкультурно-оздоровительных комплексов, в том числе круглогодичных"</t>
  </si>
  <si>
    <t>ТКН Орналастыру 
орындарының саны
 ППР"Количество мест размещения"</t>
  </si>
  <si>
    <t>ТКН  Қызметтің 
көлемі,орналастыру 
орынның қызметі
ППР "Объем услуг, оказанный местами размещения"</t>
  </si>
  <si>
    <t>ТКН Туризмдік 
инфрақұрылым 
нысандарының  
санын арттыру 
( орналастыру 
нысандары, жо
л бойындағы сервис
 ППР "Доля объектов туристской инфраструктуры, имеющих собственный интернет-портал"</t>
  </si>
  <si>
    <t>Мақсат 12:  Қоғамдық және әлеуметтік қамтамасыз ету             Цель 12: Обеспечние правопорядка и общественной безопасности</t>
  </si>
  <si>
    <t>"Көшелерде жасалған қылмыстардың үлестік салмағы" НИ                       ЦИ "Удельный вес преступлений, совершенных на улицах"</t>
  </si>
  <si>
    <t>МИ "Бұрын қылмыс жасағандармен жасалған қылмыстардың үлестік салмағы"                              ЦИ   Удельный вес преступлений, совершенных  ранее судимыми</t>
  </si>
  <si>
    <t>МИ "100 жарақаттанғанға қатысты жол-көлік оқиғаларында қаза болғандар санын азайту"                                           ЦИ "Снижение числа погибших в дорожно-транспортных происшествиях на 100 пострадавших"</t>
  </si>
  <si>
    <t>Жол-көлік  оқиғаның саны (автомобиль көлігі 10 мың  бірлікке дейін )ППР "Количество дорожно-транспортных происшествий (на 10 тысяч единиц автотранспорта)"</t>
  </si>
  <si>
    <t xml:space="preserve">Мақсат 15 :Қолжетімді тұрғын үй және құрылыс дамыту              Цель 15: Обеспечение доступности жилья и развитие строительства </t>
  </si>
  <si>
    <t>МИ"Құрылыс жұмыстарының нақты көлемінің индексі"                 ЦИ "Индекс физического объема строительных работ"</t>
  </si>
  <si>
    <t>Жалға берілетін тұрғын үй құрылысы                   Строительство арендного жилья</t>
  </si>
  <si>
    <t>Міндет 1.  Жергілікті маңызы бар автомобиль жолдарының дамуы Задача 1. Развитие автомобильных дорог местного значения</t>
  </si>
  <si>
    <t>Міндет 1.Тауелсіз бағдарламалық қамтамасыз ету кондоминиум бар үйлерге пайдалану                            Задача 1. Самостоятельное обеспечение объектов кондоминиума эксплуатации домов</t>
  </si>
  <si>
    <t>ТКН  Күрделі жөндеуді талап ететін кондоминиум объектілердің үлесі
%
ППР  "Доля объектов кондоминиума, требующих капитального ремонта"</t>
  </si>
  <si>
    <t>Міндет 2.Тұрғын үй-коммуналдық қызмет көрсету тиімділігін арттыру Задача 2. Повышение эффективности деятельности ЖКХ</t>
  </si>
  <si>
    <t>ТКН  Жаңартылған жүйелердің қашықтығы ППР "Протяженность модернизированных сетей:"</t>
  </si>
  <si>
    <t>Міндет  2. Ластану заттарының тастамаларын қысқарту          Задача 2. Сокращение сброса загрязняющих веществ</t>
  </si>
  <si>
    <t>Мақсат 18. "Экологиялық қауіпсіздікті және қоршаған ортаның қорғалуын қамтамасыз ету"   Цель 18:Обеспечение экологической безопасности</t>
  </si>
  <si>
    <t>Мақсат 19 Аулдық өмір сүру денгейін жағдайларын жақсарту               Цель 19. Улучшение условий жизнеобеспечения сельского населения</t>
  </si>
  <si>
    <t>Келісім  договора</t>
  </si>
  <si>
    <t>МИ  Ауыл шаруашылығы пайдалану қатысатын жерінде өсімдіқ айналу жүйелерін пайдалану              ЦИ "Применение системы севооборотов на землях вовлеченных в сельскохозяйственный оборот"</t>
  </si>
  <si>
    <t>ТНК Егістік жер бөлігі ретінде өсімдік айналу үлесі (далалық өсімдік айналу )                            ППР "Доля севооборотов в составе пахотных земель (полевой севооборот)"</t>
  </si>
  <si>
    <t>ТНК  Табиғи жайылымдық мал азығы дақылдарын айналу (құрамына жайылым) үлесі                    ППР "Доля пастбищеоборота в составе естественных пастбищных угодий  (кормовой севооборот)"</t>
  </si>
  <si>
    <t>Мақсат 20.Қоғамдық қызметтерді үшін процестерді оңтайландыру олардың ашықтығы мен қол жетімділігін қамтамасыз ету.                           Цель 20: Оптимизация процессов оказания государственных услуг, обеспечение их открытости и доступности</t>
  </si>
  <si>
    <t>ТНК   Мемлекеттік қызметтер көрсетудің мерзімдерің бұзушылықтар саны азайту                                  ППР "Снижение количества нарушений сроков оказания государственных услуг"</t>
  </si>
  <si>
    <t>ТНК   Мемлекеттік қызмет көрсету сапасына шағымдар санына шағымдар саның азайту                   ППР "Снижение количества поступивших жалоб на качество оказания государственных услуг"</t>
  </si>
  <si>
    <t>Жеке инвестициялар және кредит қаражаты               Частные инвестиции и кредитные средства</t>
  </si>
  <si>
    <t>Әлеуметтік саладағы мамандарға көтерме жәрдемақыға қаржы беру.             Предоставление подъемных пособий специалистам социальной сферы и ветеринарии</t>
  </si>
  <si>
    <t>2016 жылдың сомасы Сумма 2016 года</t>
  </si>
  <si>
    <t>2017 жылдың сомасы  Сумма 2017 года</t>
  </si>
  <si>
    <t>2018 жылдың сомасы  Сумма 2018 года</t>
  </si>
  <si>
    <t>2019 жылдың сомасы    Сумма 2019года</t>
  </si>
  <si>
    <t>2020 жылдың сомасы   Сумма 2020 года</t>
  </si>
  <si>
    <t>Биология кабинетерін сатып алу  2015жыл-2 каб, 2016жыл-1 каб, 2017жыл-3 каб, 2018жыл-2 каб.,2019жыл-3 каб, 2020жыл- 3 каб.Приобретение кабинетов биологии на 2015год-2 каб, 2016год-1 каб, 2017год-3 каб, 2018год-2 каб.,2019год-3 каб, 2020год- 3 каб.</t>
  </si>
  <si>
    <t>МЛК сатып алу 2015жыл-2 каб 2016жыл-2 каб, 2017жыл-4 каб, 2018жыл-1 каб, 2019жыл-1 каб, 2020жыл-2 каб.             Приобретение  кабинетов ЛМК  на 2015год-2 каб 2016год-2 каб, 2017год-4 каб, 2018год.-1 каб, 2019год-1 каб, 2020год-2 каб.</t>
  </si>
  <si>
    <t>Химия кабинеттерін сатып алу  2015жыл-1 каб,2016жыл-2 каб, 2017жыл-3 каб, 2018жыл-2 каб, 2019жыл-3 каб, 2020жыл-6 каб.Приобретение  кабинетов химии на 2015год-1 каб,2016год-2 каб, 2017год-3 каб, 2018год-2 каб, 2019год-3 каб, 2020год-6 каб.</t>
  </si>
  <si>
    <t>Физика кабинеттерін сатып алу  2016жыл-1 каб, 2017жыл-3 каб, 2018жыл-2 каб, 2019жыл-3 каб, 2020жыл-2 каб. Приобретение  кабинетов физики на 2016год-1 каб, 2017год-3 каб, 2018год-2 каб, 2019год-3 каб, 2020год-2 каб.</t>
  </si>
  <si>
    <t>Мектептерге электроплитасын сатып алу  2015 жылы 7 мектеп, 2018жылы 5 мектеп, 2019- 5 мектеп, 2020жылы-5 мектеп, жалпы саны 22 мектепке сатып алу Приобретение электро плит на 2015 году 7 школ, 2018году 5 школ, 2019- 5 школ, 2020году-5 школ, в общем количестве приобретение плит на 22 школы</t>
  </si>
  <si>
    <t>2015-2017жыл</t>
  </si>
  <si>
    <t>2016 жыл</t>
  </si>
  <si>
    <t>2017 жыл</t>
  </si>
  <si>
    <t>2017жыл</t>
  </si>
  <si>
    <t>2018 жыл</t>
  </si>
  <si>
    <t>2020 жыл</t>
  </si>
  <si>
    <t>2016-2020 жыл</t>
  </si>
  <si>
    <t>2016жыл</t>
  </si>
  <si>
    <t>2018жыл</t>
  </si>
  <si>
    <t>2020жыл</t>
  </si>
  <si>
    <t>2016-2020жыл</t>
  </si>
  <si>
    <t>2017-2019 жыл</t>
  </si>
  <si>
    <t>2019-2020 жыл</t>
  </si>
  <si>
    <t>МИ "Мемлекеттік саясаттың негізгі басымдықтарының іске асырылуын оң бағалайтын халық үлесі көбейту " ЦИ "Увеличение доли населения положительно оценивающего взаимоотношения институтов гражданского общества и государства"</t>
  </si>
  <si>
    <t>Максат 5.Инвестициялық-инновациялық көлемін ұлғайту арқылы жергілікті мазмұн улесін арттыру Цель 5. Увеличение доли местного содержания по средствам увеличения объема инвестиций и развитие инноваций</t>
  </si>
  <si>
    <t>Мақсат 16: Экономикалық кеністік жүйелігінін жақсарту Цель 16: Улучшение связанности экономического пространства</t>
  </si>
  <si>
    <t>Мақсат 1:Өнеркәсіптік даму       Цель 1: Развитие промышленности</t>
  </si>
  <si>
    <t>Ақпарат ББ Информация в УО</t>
  </si>
  <si>
    <t>есеп ББ отчет в УО</t>
  </si>
  <si>
    <t>Акпарат ББ информация в УО</t>
  </si>
  <si>
    <t>Есеп ББ отчет в УО</t>
  </si>
  <si>
    <t>АІБ РОВД</t>
  </si>
  <si>
    <t>ЖБ     МБ</t>
  </si>
  <si>
    <t>1 БАҒЫТ: Экономикалық даму НАПРАВЛЕНИЕ 1: Экономическое развитие</t>
  </si>
  <si>
    <t>МИ «Өнеркәсіптік өндірістің нақты көлем индексі» %                             ЦИ "Индекс физического объема промышленной продукции, %"</t>
  </si>
  <si>
    <t>Красивинский ОМ ғимаратыныа күрделі жөндеуі                            Капитальный ремонт Красивинской СШ</t>
  </si>
  <si>
    <t>Аудан масштабы бойынша төтенше жағдайларды жою ескерту,аудандық ауқымды .Предупреждение и ликвадация чрезвычайных ситуаций масштаба района</t>
  </si>
  <si>
    <t>Бағыттың атауы / мақсаты / индикаторы / іс шаралары      Наименование направления / цели / индикатора /  мероприятия</t>
  </si>
  <si>
    <t>Қаржыландыру көзі            Источники финансирования</t>
  </si>
  <si>
    <t>Бюджеттің деңгейі   Уровень бюджета</t>
  </si>
  <si>
    <t>Бағдарлама коды Код прогр</t>
  </si>
  <si>
    <t>ББӘ  коды  Код АБП</t>
  </si>
  <si>
    <t>Кіші бағдарлама коды  Код подпр</t>
  </si>
  <si>
    <t>Барлық сомасы    Сумма всего</t>
  </si>
  <si>
    <t>Орындалу мерзімі  Сроки исполнения</t>
  </si>
  <si>
    <t>Орындауға жауаптылар  Ответственные за исполнение</t>
  </si>
  <si>
    <t>Аяқтау түрі   Форма завершения</t>
  </si>
  <si>
    <t>ЦИ</t>
  </si>
  <si>
    <t>ППР</t>
  </si>
  <si>
    <t>Ед. изм.</t>
  </si>
  <si>
    <t>Элемент</t>
  </si>
  <si>
    <t>ед.</t>
  </si>
  <si>
    <t>км</t>
  </si>
  <si>
    <t>x</t>
  </si>
  <si>
    <t>ППР "Доля лиц, охваченных специальными социальными услугами, предоставляемыми субъектами частного сектора (в том числе, неправительственными организациями)"</t>
  </si>
  <si>
    <t>Источники</t>
  </si>
  <si>
    <t>тыс.га</t>
  </si>
  <si>
    <t>тыс.тонн</t>
  </si>
  <si>
    <t>млн.тг</t>
  </si>
  <si>
    <t>%</t>
  </si>
  <si>
    <t>чел.</t>
  </si>
  <si>
    <t>ППР "Доля охвата молодежи типичного возраста (14-24 лет)  техническим и профессиональным образованием"</t>
  </si>
  <si>
    <t>Обеспечение доступности приоритетных объектов социальной инфраструктуры для лиц с ограниченными возможностями</t>
  </si>
  <si>
    <t>ЦИ "Индекс реальной заработной платы"</t>
  </si>
  <si>
    <t>ППР "Среднемесячная номинальная заработная плата одного работника"</t>
  </si>
  <si>
    <t>ППР "Доля трудоспособных  из числа получателей адресной социальной помощи"</t>
  </si>
  <si>
    <t>тыс.кв.м</t>
  </si>
  <si>
    <t>Цель 9: Сохранение историко-культурного наследия региона,  развитие языков</t>
  </si>
  <si>
    <t>Цель 13: Развитие системы Гражданской обороны, защиты населения и экономического потенциала от чрезвычайных ситуаций природного и техногенного характера</t>
  </si>
  <si>
    <t>Цель 17: Развитие жизнеобеспечивающей инфраструктуры</t>
  </si>
  <si>
    <t>№</t>
  </si>
  <si>
    <t>Регион</t>
  </si>
  <si>
    <t>млн. тенге</t>
  </si>
  <si>
    <t>РОО</t>
  </si>
  <si>
    <t>с указанием охвата населения</t>
  </si>
  <si>
    <t>чел</t>
  </si>
  <si>
    <t>Есильский</t>
  </si>
  <si>
    <t>015</t>
  </si>
  <si>
    <t>Кол-во случаев на 100 тыс. родившихся живыми</t>
  </si>
  <si>
    <t>Кол-во случаев на 1 тыс. родившихся живыми</t>
  </si>
  <si>
    <t>Кол-во случаев на 100 тысяч населения</t>
  </si>
  <si>
    <t>тенге</t>
  </si>
  <si>
    <t>акиматы районов и городов, УВМП</t>
  </si>
  <si>
    <t>ко-во</t>
  </si>
  <si>
    <t>газоснабжение</t>
  </si>
  <si>
    <t>БИП</t>
  </si>
  <si>
    <t>млн.т.</t>
  </si>
  <si>
    <t>Отдел ЖКХ,ПТ и АД</t>
  </si>
  <si>
    <t>20836.6</t>
  </si>
  <si>
    <t>486,2                 431,5</t>
  </si>
  <si>
    <t>505                    446</t>
  </si>
  <si>
    <t>528,4                        462,7</t>
  </si>
  <si>
    <t>551,8                      478,1</t>
  </si>
  <si>
    <t>575,3                             494,5</t>
  </si>
  <si>
    <t>443,0             410,5           32,5       32,9      42,1       0,38                 0,148</t>
  </si>
  <si>
    <t>444,0             411,5           32,5       34,4      44,2       0,39                 0,154</t>
  </si>
  <si>
    <t>445,0             412,5           32,5       35,9     46,4       0,40                 0,161</t>
  </si>
  <si>
    <t>446,0             413,5           32,5       37,5      48,7       0,41                 0,168</t>
  </si>
  <si>
    <t>0,4/20</t>
  </si>
  <si>
    <t>0,4/22</t>
  </si>
  <si>
    <t>6,4/365</t>
  </si>
  <si>
    <t>6,5/370</t>
  </si>
  <si>
    <t>66,6</t>
  </si>
  <si>
    <t>кв.м.</t>
  </si>
  <si>
    <t>тыс.т.</t>
  </si>
  <si>
    <t>90</t>
  </si>
  <si>
    <t>100</t>
  </si>
  <si>
    <t>0</t>
  </si>
  <si>
    <t>4</t>
  </si>
  <si>
    <t>КГУ</t>
  </si>
  <si>
    <t>отчет в УО</t>
  </si>
  <si>
    <t>МБ</t>
  </si>
  <si>
    <t>464</t>
  </si>
  <si>
    <t>005</t>
  </si>
  <si>
    <t>000</t>
  </si>
  <si>
    <t>РБ</t>
  </si>
  <si>
    <t>026</t>
  </si>
  <si>
    <t>011</t>
  </si>
  <si>
    <t>003</t>
  </si>
  <si>
    <t>ОФКиС</t>
  </si>
  <si>
    <t>ОПП</t>
  </si>
  <si>
    <t>акимат района, ОЖКХ,ПТ и АД</t>
  </si>
  <si>
    <t>ОВП</t>
  </si>
  <si>
    <t>007</t>
  </si>
  <si>
    <t xml:space="preserve"> Мал шаруашылық өнімінің көлемі ЦИ "Валовый выпуск продукции (услуг) животноводства"</t>
  </si>
  <si>
    <t>НИ Жұмыс істейтіндер  
бойынша тіркелген 
шағын кәсіпкерлік 
субъектілерінің бөлігі
Количество действующих субъектов малого и среднего предпринимательства</t>
  </si>
  <si>
    <t>ТКН "Сауда 
мекемелерінің саны,
бөлшек 
тауар айналымының
 көлемі" 
ППР "Количество предприятий торговли и общественного питания"</t>
  </si>
  <si>
    <t>ППР Қызмет және жұмыстар, тауарларды сатып алудағы жалпы көлемдегі  жергілікті құрамдағы үлестің жоғарлауы   "Увеличение доли местного содержания в общем объеме закупок товаров, работ и услуг"</t>
  </si>
  <si>
    <t>ППР Тауарларды ұйымдастыру және мемлекеттік мекемелерде сатып алуларда жергілікті құрамдағы үлесімнің жоғарлауы   "Увеличение доли местного содержания в закупках государственных учреждений и организаций, в товарах"</t>
  </si>
  <si>
    <t>ЦИ Нақты-математикалық ағым бойынша бағдарламаны сәтті меңгерген оқушылар үлесі  "Доля учащихся, успешно (отлично/хорошо) освоивших образовательные программы среди выпускников школ по:"</t>
  </si>
  <si>
    <t>Нақты-математикалық ағым бойынша              естественно-математическим дисциплинам</t>
  </si>
  <si>
    <t>Жалпы гуманитарлық  бағыттағы білім беру             общественно-гуманитарным дисциплинам</t>
  </si>
  <si>
    <t>ППР  Жалпы педагог мамандар санынан жоғары білікті, жоғары  санаты бар мұғалімдер үлесі
  "Доля педагогов с высшим педагогическим образованием  "</t>
  </si>
  <si>
    <t>Оның ішінде селода                                                    в том числе в сельской местности</t>
  </si>
  <si>
    <t>ЦИ Мумкуңдегі шектеулі балалардан жалпы санынаң инлюзивтік білім берумен қамтылған балар саны              "Охват детей инклюзивным образованием от общего количества детей с ограниченными возможностями"</t>
  </si>
  <si>
    <t>ППР Жалпы мектеп санынан инклюзивтік білім беру жағдайын жасаған мектептер үлесі   "Доля организаций образования, создавших условия для инклюзивного образования от их общего количества (школ)"</t>
  </si>
  <si>
    <t>ЦИ Мектепке дейінгі 
білім берумен 
3-6 жасар балаларды
 қамту үлесі
"Охват детей (3 до 6 лет) дошкольным воспитанием и обучением"</t>
  </si>
  <si>
    <t>ППР Жастар ұйымының қызметіне қатысатын  жастардың үлесі 
"Доля молодежи, участвующей в деятельности молодежных организаций"</t>
  </si>
  <si>
    <t>ППР «Жасыл ел» жалпы ұлттық бастамаға қосылған жастардың үлесі  "Доля молодежи, задействованной в общенациональной инициативе "Жасыл ел"</t>
  </si>
  <si>
    <t>ОӘЖ  және оқулықтар сатып алу Приобретение учебников и УМК</t>
  </si>
  <si>
    <t xml:space="preserve"> Ауылшаруашылығының мына басымдық дақылдарын әртараптандыруды өткізуді ұйымдастыру: астық және бұошақ тұқымдас, оның ішінде: бидай, өзге де астықтық, майлы, азықтық, картоп (халықпен), көкөніс (халықпен Организация проведения диверсификации сельскохозяйственных приоритетных культур: зерновые и зернобобовые, пшеница, другие зерновые, масличные, кормовые, картофель (с населением), овощи (с населением)</t>
  </si>
  <si>
    <t>сүт   молока</t>
  </si>
  <si>
    <t>астық зерна</t>
  </si>
  <si>
    <t>сүт  молока</t>
  </si>
  <si>
    <t>ет   мяса</t>
  </si>
  <si>
    <t>жұмыртқа    яйц</t>
  </si>
  <si>
    <t>сойылған ет                                мяса в убойном весе</t>
  </si>
  <si>
    <t>Ылғал ресурстарын сақтайтын технологиялардың               Внедрение влагоресурсосберегающих технологий</t>
  </si>
  <si>
    <t>оның ішінде шағін  Есіл қ.      в том числе по малому городу Есиль</t>
  </si>
  <si>
    <t>Задача 2. «Мүмкіндігі шектеулі балалар санынан инклюзивтік білім берумен қамтылған балалар саны» Обеспечение доступности образования детям с ограниченными возможностями в развитии</t>
  </si>
  <si>
    <t>2016 жылы Игілік  ОМ 4 мұғалімінің инклюзивтік білім беру бойынша курстан өткізу  Обучение  4 учителей Игликской СШ на курсах по инклюзивному образованию в 2017 году</t>
  </si>
  <si>
    <t>2016 жылы Победа ОМ 3 мұғалімінің инклюзивтік білім беру бойынша курстан өткізу  Обучение 3 учителей Победенской СШ на курсах по инклюзивному образованию в 2017 году</t>
  </si>
  <si>
    <t>2017 жылы  Ковыльное  ОМ 2 мұғалімінің инклюзивтік білім беру бойынша курстан өткізу  Обучение 2 учителей Ковыльненской СШ на курсах по инклюзивному образованию в 2017 году</t>
  </si>
  <si>
    <t>2018 жылы  Ярослав НМ 3 мұғалімінің инклюзивтік білім беру бойынша курстан өткізу  Обучение 3 учителей Ярославской СШ на курсах по инклюзивному образованию в 2018 году</t>
  </si>
  <si>
    <t>2018 жылы  Қаракөл ОМ 2 мұғалімінің инклюзивтік білім беру бойынша курстан өткізу  Обучение  2 учителей Каракольской СШ на курсах по инклюзивному образованию в 2018 году</t>
  </si>
  <si>
    <t>2018 жылы  Сұрған  ОМ 2 мұғалімінің инклюзивтік білім беру бойынша курстан өткізу  Обучение  2 учителей Сурганской СШ на курсах по инклюзивному образованию в 2018 году</t>
  </si>
  <si>
    <t>2019 жылы  Ейский НМ 2 мұғалімінің инклюзивтік білім беру бойынша курстан өткізу  Обучение  2 учителей Ейской СШ на курсах по инклюзивному образованию в 2019 году</t>
  </si>
  <si>
    <t>2020 жылы Курский ОМ 2 мұғалімінің инклюзивтік білім беру бойынша курстан өткізу  Обучение 2 учителей Курской СШ на курсах по инклюзивному образованию в 2020 году</t>
  </si>
  <si>
    <t>2020 жылы Любимовский НМ 2 мұғалімінің инклюзивтік білім беру бойынша курстан өткізу Обучение 2 учителей Любимовской СШ на курсах по инклюзивному образованию в 2020 году</t>
  </si>
  <si>
    <t>Міндет 4. Ыстық тамақпен қамтамасыз ету Задача 4. Обеспечение горячим питанием</t>
  </si>
  <si>
    <t>ТНК Білтірғы жылғы өнеркәсіптік өндірістің нақты көлем индексі %  " ППР ИФО промышленности, в % к предыдущему году"</t>
  </si>
  <si>
    <t>ҮИИДЖБ бірінші бесжылдық ішінде (2010-2014 жылдар) ауыл шаруашылығы саласында инвестициялық жобаларды жобалық қуатына шығару бойынша іс-шараларды іске асыру Реализация мероприятий по выходу на проектную мощность  инвестиционных проектов в сфере индустрии и промышленности, введенных за первую пятилетку ГПФИИР (2010-2014 годы).</t>
  </si>
  <si>
    <t>Өңдеу өнеркәсібі өнімінің шығаруының нақты көлем индексі» ЦИ "Индекс физического объема выпуска продукции обрабатывающей промышленности"</t>
  </si>
  <si>
    <t>ТНК «Өнеркәсіп өндірісінің көлемі»  ППР "Объем производства промышленной продукции"</t>
  </si>
  <si>
    <t>Ауданның өндірістік өндіру саласындағы өңдеу өнеркәсібінің бөлігі ППР "Доля обрабатывающей промышленности в общем объеме промышленного производства района"</t>
  </si>
  <si>
    <t>Кен өндіру өнеркәсібінің дамуы             Развитие горнодобывающей промышленности</t>
  </si>
  <si>
    <t>ТНК Білтірғы жылғы кен өндіру өнеркәсібінің нақты көлем индексі %  ППР "ИФО горнодобывающей промышленности и разработки карьеров, в % к предыдущему году"</t>
  </si>
  <si>
    <t xml:space="preserve"> ТНК Білтірғы жылғы кен өндіру өнеркәсібінің өзге саладағы өнімінің нақты көлем индексі % ППР "ИФО продукции прочих отраслей горнодобывающей промышленности, в % к предыдущему году"</t>
  </si>
  <si>
    <t xml:space="preserve"> ТНК Білтірғы жылғы тағам өнімдерінің нақты көлем индексі %  ППР "ИФО производства продуктов питания, в % к предыдущему году"</t>
  </si>
  <si>
    <t>Міндет 2. Жол қозғалысы қауіпсіздігін арттыру Задача 2. Повышение безопасности дорожного движения</t>
  </si>
  <si>
    <t>ППР "Аз қамтылған отбасылардың оқушыларының жалпы санынан сапалы ыстық тамақпен қамтылған бала үлесі , %"  "Доля детей из малообеспеченных семей, охваченных качественным и сбалансированным горячим питанием от общего количества учащихся из малообеспеченных семей, %"</t>
  </si>
  <si>
    <t xml:space="preserve">Жылу қазандықтарын сатып алу  Приобретение котельного оборудования </t>
  </si>
  <si>
    <t>Міндеті оқумен қамтамасыз ету қорынан аз қамтылған балаларды ыстық тамақпен қамтамасыз ету               Организации обеспечены горячим бесплатным питанием для детей малообеспеченых семей из фонда всеобуча</t>
  </si>
  <si>
    <t>Мемелекеттік Жастар саясатының откізілген іс шаралар саны Количество проведенных мероприятий по реализации государственной молодежной политики</t>
  </si>
  <si>
    <t>ППР Әкімдердің жастармен кездесуі саны             "Количество встреч акимов всех уровней с молодежью"</t>
  </si>
  <si>
    <t>ЦИ«Халықты медициналық қызметінің сапасымен қанағаттанушылық  деңгейі»  "Уровень удовлетворенности населения качеством медицинских услуг, %"</t>
  </si>
  <si>
    <t>ППР Ана өлімі    "Материнская смертность "</t>
  </si>
  <si>
    <t>ППР Балалар өлімі       "Детская смертность (от 0 до 5 лет)"</t>
  </si>
  <si>
    <t>ППР Балалар өлімінің  тірі туылған
1000 балаларға 
"Младенческая смертность на 1 000 родившихся живыми"</t>
  </si>
  <si>
    <t>ППР Қан  тамырлары аурларының өлімі  "Смертность от болезней системы кровообращения"</t>
  </si>
  <si>
    <t>ППР Онкологиялық ауруының өлімі "Смертность от онкологических заболеваний"</t>
  </si>
  <si>
    <t>ППР Туберкулез ауруының өлімі "Смертность от туберкулеза"</t>
  </si>
  <si>
    <t>ППР АҚТҚ жайылуының  тоқталуы 15-49 жастар топтағы инфекциялар)  0,2-0,6 %, % мөлшерінде   "Распространенность вируса иммунодефицита человека в возрастной группе 15-49 лет, в пределах 0,2-0,6%"</t>
  </si>
  <si>
    <t>ЦИ Арнайы әлеуметтік 
қызметті
 көрсетумен 
қамтылған 
тұлғалардың 
салыстырмалы 
салмағы
 ( оларды алуға
 мұқтаж 
тұлғалардың 
жалпы 
саны) 
"Удельный вес лиц, охваченных оказанием специальных социальных услуг (в общей численности лиц, нуждающихся в их получении)"</t>
  </si>
  <si>
    <t>Жұмыспен қамтуға жәрдемдесу үшін жүгінген жұмысқа жарамды жастағы жұмысқа орналасқан мүгедектердің саны  Количество трудоустроенных инвалидов трудоспособного возраста обратившихся за содействием в занятости</t>
  </si>
  <si>
    <t>Жұмыспен қамтылған халық санынан өзін -өзі жұмыспен қамтушы халықтың үлесі Доля самозанятого населения от количества занятого</t>
  </si>
  <si>
    <t>Өз бетімен жұмыспен қамтылған халықтың жалпы санынан өз бетімен өнімсіз жұмыспен қамтылған халықтың үлесі Доля непродуктивно самостоятельно занятого населения от общей численности самостоятельно занятого населения</t>
  </si>
  <si>
    <t>ППР Жұмыспен қамтуға жәрдемдесу үшін жүгінген жұмысқа жарамды жастағы жұмысқа орналасқан мүгедектердің саны  "Количество трудоустроенных инвалидов трудоспособного возраста обратившихся за содействием в занятости"</t>
  </si>
  <si>
    <t>Ең төменгі күнкөріс деңгейінен табысы төмен халық үлесі  Доля населения с доходами ниже прожиточного минимума</t>
  </si>
  <si>
    <t>Атаулы әлеуметтік көмек алушылардың санынан еңбекке жарамдылардың үлесі Доля трудоспособных  из числа получателей адресной социальной помощи</t>
  </si>
  <si>
    <t xml:space="preserve">тіркелген жұмыссыздардың саны Численность зарегистрированных безработных </t>
  </si>
  <si>
    <t xml:space="preserve">оның ішінде шағын қала бойынша в том числе по малому городу </t>
  </si>
  <si>
    <t>ППР Құрылған жұмыс орындарының саны "Количество созданных рабочих мест"</t>
  </si>
  <si>
    <t>соның ішінде тұрақтылар      в том числе и постоянных</t>
  </si>
  <si>
    <t>ППР   Жұмысқа орнласау сұрақтары бойынша жүгінген тұлғалардың санынан жұмысқа орналасқандардың үлесі "Доля трудоустроенных от числа лиц, обратившихся по вопросу трудоустройства"</t>
  </si>
  <si>
    <t>ППР  Көлік, әлеуметтік  
инфрақұрылымның 
паспортталған
 нысандардың жалпы 
санынан мүгедектер
 үшін 
қолжетімділікпен 
қамсыздандырылған 
әлеуметтік  
 "Доля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инфраструктуры"</t>
  </si>
  <si>
    <t>кітапханаға  библиотек</t>
  </si>
  <si>
    <t>театрларға   театров</t>
  </si>
  <si>
    <t>ЦИ "Аймақта өткізілген мәдени және әлеуметтік маңызы бар ic-шаралар саны"             "Количество социально значимых и культурных мероприятий проведенных в регионе"</t>
  </si>
  <si>
    <t>ЦИ     Мемлекеттік
 тілді меңгерген
 ересек тұрғындар
 үлесі 
   "Доля взрослого населения, владеющего государственным языком"</t>
  </si>
  <si>
    <t>ЦИ Орналастыру 
бойынша қызмет 
көрсетілген
 келушілердің 
"Количество обслуженных посетителей местами размещения:"</t>
  </si>
  <si>
    <t>резидент еместер нерезиденты</t>
  </si>
  <si>
    <t>резиденттер  резиденты</t>
  </si>
  <si>
    <t>ППР Қанша іс-шаралар болғаны туралы  және сала құқығындағы және халықты сауатылығын жоспарлау"Количество проведенных мероприятий в сфере повышения правовой и религиозной грамотности населения"</t>
  </si>
  <si>
    <t>ППР Мемлекеттік саясаттың негізгі басылымдылықтарын оң бағалауды іске асырудағы тұрғындардың үлесі  "Доля населения, положительно оценивающего государственную политику в сфере межэтнических отношений"</t>
  </si>
  <si>
    <t>ЦИ Сайыс жарнамаларының және әзірленген құжаттардың оң қорытындысын  алған мемлекеттік жекешелік әріптестік жобаларының көбейтілген саныУвеличение количества проектов государственно-частного партненрства,получивших положительные заключения по разработанной документации и объявление конкурса по ним</t>
  </si>
  <si>
    <t>ППР Мәдениет ұйымдарына келушілердің орташа саны 1000 адамға:               "Среднее число посетителей организаций  культуры на 1000 человек:"</t>
  </si>
  <si>
    <t>"Кәмелеттік жасқа толмағандармен жасалған қылмыстардың үлестік салмағы" НИ   Удельный вес преступлений, совершенных несовершеннолетними</t>
  </si>
  <si>
    <t xml:space="preserve">  ЦИ "Снижение людских потерь от паводков и наводнений,  оползней, землетрясений, селей, пожаров местного значения"</t>
  </si>
  <si>
    <t>"Төтенше жағдайларға қарсы іс-қимыл жасау инфрақұрылымының қамтылу деңгейі" НИППР "Уровень обеспеченности инфраструктуры противодействия паводкам и наводнениям,  оползням, землетрясениям, селям, пожарам местного значения"</t>
  </si>
  <si>
    <t>"Пайдалануға берілген тұрғын үй ғимараттарының жалпы ауданы"  ППР "Общая площадь введенных в эксплуатацию жилых зданий"</t>
  </si>
  <si>
    <t>Аудандық (облыстық маңызы бар қала)деңгейде спорттық іс- шаралар өткізу Проведение спортивных соревнований на районном (города областного значения) уровне</t>
  </si>
  <si>
    <t xml:space="preserve"> Облыстық жарыстарда әр түрлі спорт түрлерінен аудандық (облыстық маңызы бар қала)құрама командаларының қатысуы және дайындауы Подготовка и участие членов  сборных команд района (города областного значения) по различным видам спорта на областных спортивных соревнованиях</t>
  </si>
  <si>
    <t xml:space="preserve">   ППР Құрылыс өндірісінің көлемі»  "Объем строительных работ (услуг)"</t>
  </si>
  <si>
    <t>Есіл қ.73 п.ұідің құрылысы Строительство 73-х кв.жилого дома в г.Есиль</t>
  </si>
  <si>
    <t>Есіл ауданының Есіл қ. 73-пәтерлі т/ү абаттандыру және инженерлік желі өткізу Благоустройство и инженерно-коммуникационные сети к 73-х кв.жилому дому в г.Есиль</t>
  </si>
  <si>
    <t>ППР  Жергілікті маңызы бар автомобиль жолдарының құру және қайта құруы    "Протяженность автомобильных дорог районного значения, находящихся в хорошем и удовлетворительном состоянии"</t>
  </si>
  <si>
    <t>ЦИ Кондоминиум объектілерін басқару органдарын қамтылған көп пәтерлі тұрғын үйлердің үлесі  "Доля многоквартирных жилых домов, охваченных органами управления объектом кондоминиума (КСК)"</t>
  </si>
  <si>
    <t>Есіл қ.  жолдарының  орташа жөндеу                           Текущий ремонт автомобильных дорог г.Есиль</t>
  </si>
  <si>
    <t>ЦИ Орталықтандырылған сумен қамтуға қол жетімді халықтың үлесі"Доля населения имеющего доступ  к централизованному водоснабжению"</t>
  </si>
  <si>
    <t>ППР  Су бұру қызметтерімен қамтылған елді мекендердің саны "Количество населенных пунктов, подключенных к централизованному водоснабжению"</t>
  </si>
  <si>
    <t>ППР Су бұру қызметтерімен қамтылған елді мекендердің саны  "Количество населенных пунктов, обеспеченных услугами водоотведени"</t>
  </si>
  <si>
    <t xml:space="preserve">ЦИ" Жалпы қашықтықтан жаңартылған жүйелердің үлесі"Доля модернизированных сетей от общей протяженности:" </t>
  </si>
  <si>
    <t>Жылумен қамту  теплоснабжение</t>
  </si>
  <si>
    <t>Сумен қамту  водоснабжение</t>
  </si>
  <si>
    <t>Су бұру  водоотведение</t>
  </si>
  <si>
    <t>Сумен қамту водоснабжение</t>
  </si>
  <si>
    <t>ЦИ Әлеуметтік саласындағы мамандарды тарту және ауылдық елді мекендеріндегі ветиринария маманы  "Привлечение специалистов социальной сферы и ветеринарии в сельские населенные пункты"</t>
  </si>
  <si>
    <t>ЦИ «Жергілікті өзін- өзі басқаруды дамыту» , «Аумақтарды дамыту бағдарламасы» жоба өткізу бағдарламасы аясында "Реализация проектов в рамках "Развития местного самоуправления" по Программе "развитие регионов"</t>
  </si>
  <si>
    <t>Юбилейный а.су құбыры жүйелерінің күрделі жөндеуі  Капитальный ремонт водопроводных сетей в с.Юбилейное</t>
  </si>
  <si>
    <t>Задача 1."Этносаралық және конфессияаралық келісімді сақтау және нығайту"  Сохранение и укрепление межэтнического и межконфессионального согласия</t>
  </si>
  <si>
    <t>455</t>
  </si>
  <si>
    <t>Әлеуметтік саладағы мамандарға тұрғын үй сатып алуға бюджеттік кредиттер беру.Предоставление бюджетных кредитов на приобретение и строительство жилья специалистам социальной сферы и ветеринарии</t>
  </si>
  <si>
    <t>Барлық мақсаттар бойынша барлығы Всего по всем целям:</t>
  </si>
  <si>
    <t>ЖБ МБ</t>
  </si>
  <si>
    <t>Барлық мақсаттар бойынша Всего по всем целям:</t>
  </si>
  <si>
    <t>Бюджеттік кредитті беру</t>
  </si>
  <si>
    <t>ОЭиФ, ОО, Ози СП, ОК, ОФКиС</t>
  </si>
  <si>
    <t>Жәрдем ақы беру</t>
  </si>
  <si>
    <t>Цель 8: Тұрақты жұмыспен қамтуды қамтамасыз ету Обеспечение занятости и эффективной системы социальной защиты граждан</t>
  </si>
  <si>
    <t>Міндет 2.Тұрақты жұмыспен қамтуды қамтамасыз ету Задача 2. Обеспечение устойчивой занятости</t>
  </si>
  <si>
    <t>Міндет 3. Халық табысының өсуін қамтамасыз ету              Задача 3. Обеспечение роста доходов населения</t>
  </si>
  <si>
    <t>Міндет 1.Өнеркәсіптік даму Задача 1. Развитие промышленности</t>
  </si>
  <si>
    <t>Міндет 5.Мектепке дейінгі білім беру мекемелерінің  дамыту . Задача 5 Увеличение сети дошкольных организаций и улучшение качества предоставляемых услуг дошкольного образования</t>
  </si>
  <si>
    <t>қазақ, орыс және ағылшын тілдеріне оқыту Организация обучения казахскому, русскому и английскому языкам</t>
  </si>
  <si>
    <t>7.Бағыт Мемлекеттік қызметтер              НАПРАВЛЕНИЕ 7: Государственные услуги</t>
  </si>
  <si>
    <t>6 Бағыт Экология және жер ресурстары               НАПРАВЛЕНИЕ 6: Экология и земельные ресурсы</t>
  </si>
  <si>
    <t xml:space="preserve"> 3-бағыт: Қоғамдық қауіпсіздік және құқықтық тәртіп                          Направление 3: Общественная безопасность и правопорядок </t>
  </si>
  <si>
    <t>2 БАҒЫТ:    Әлеуметтік сала  НАПРАВЛЕНИЕ 2: Социальная сфера</t>
  </si>
  <si>
    <t>4 Бағыт Инфраструктура НАПРАВЛЕНИЕ 4: Инфраструктурный комплекс</t>
  </si>
  <si>
    <t>5 БАҒЫТ:   Тұрғын үй-коммуналдық шаруашылық    Направление 5 Жилищно-коммунальное хозяйство</t>
  </si>
  <si>
    <t>ОЖКХ,ПТ и АД</t>
  </si>
  <si>
    <t>ОСХ,ОЗО</t>
  </si>
  <si>
    <t>ОЭиФ</t>
  </si>
  <si>
    <t>акты пып.работ</t>
  </si>
  <si>
    <t>отчет</t>
  </si>
  <si>
    <t xml:space="preserve">  4-мақсат: "Өңірде шағын және орта кәсіпкерлікті дамыту үшін қалыпты жағдай жасау" Цель  4: "Создание благоприятных условий для развития малого и среднего предпринимательства в регионе"</t>
  </si>
  <si>
    <t>1.Міндет "Өңірде шағын және орта кәсіпкерлікті дамыту үшін қалыпты жағдай жасау"               Задача 1. Создание благоприятных условий для развития предпринимательства</t>
  </si>
  <si>
    <t>Регистрация</t>
  </si>
  <si>
    <t>СПК</t>
  </si>
  <si>
    <t>мли. тенге</t>
  </si>
  <si>
    <t>РБ ДКЗ-2020</t>
  </si>
  <si>
    <t>райбюджет</t>
  </si>
  <si>
    <t>ГУ «Отдел ЖКХ, ПТ и АД Есильского района»</t>
  </si>
  <si>
    <t>РБ ДКЗ2020</t>
  </si>
  <si>
    <t>Отдел ЖКХ, ПТ и АД</t>
  </si>
  <si>
    <t>статинф</t>
  </si>
  <si>
    <t>Білім бөлімі Аудан әкімідігі,акимат района,    РОО</t>
  </si>
  <si>
    <t>мын.т</t>
  </si>
  <si>
    <t>мын.га</t>
  </si>
  <si>
    <t>бір.ед.</t>
  </si>
  <si>
    <t>млн. т.</t>
  </si>
  <si>
    <t>мын.адам       тыс.чел.</t>
  </si>
  <si>
    <t>15,1           3,34</t>
  </si>
  <si>
    <t>15,1               3,35</t>
  </si>
  <si>
    <t>15,1                 3,36</t>
  </si>
  <si>
    <t>15,2                    3,37</t>
  </si>
  <si>
    <t>15,2             3,38</t>
  </si>
  <si>
    <t xml:space="preserve">  МИ                                                                                                                            Ауылды елді мекендердің санын өсіру және шекара маңындағы аумақ, оның ішінде тіректі  СНП  және шекаралас аумақтар                 ЦИ "Рост численности населения в сельских и приграничных территориях, в том числе в опорных СНП и в приграничных территориях"</t>
  </si>
  <si>
    <t>Текущий ремонт кровли Московской средней школы Есильского района</t>
  </si>
  <si>
    <t>2016г жыл</t>
  </si>
  <si>
    <t xml:space="preserve">  РБ</t>
  </si>
  <si>
    <t>Есіл қ. жол бетін жөндеу және көшелері бойындағы жаяужолдарды төсеу жобасын жүзеге асыру  Реализация проекта   ремонт дорожного полотна и устройство тротуарных дорожек и освещения по улицам  г. Есиль</t>
  </si>
  <si>
    <t>2016ж</t>
  </si>
  <si>
    <t>Есіл қ. әкімі аппараты   Аппарат акима г. Есиль</t>
  </si>
  <si>
    <t xml:space="preserve"> 442,0             409,5           32,5             31,5            40,1             0,37                 0,142</t>
  </si>
  <si>
    <t>Ауданының әкімшілігінің аппараты Аппарат акима района</t>
  </si>
  <si>
    <t>Ауданының әкімшілігінің аппараты  Аппарат акима района</t>
  </si>
  <si>
    <t>Ауылдық әкімшіктері Акимы с/о</t>
  </si>
  <si>
    <t>Ауылдық әкімшіктері Акиматы сел и с/о</t>
  </si>
  <si>
    <t>Ауылдық әкімшіктері Аким с/о</t>
  </si>
  <si>
    <t>Ауылдық әкімшіктері  Аким с/о</t>
  </si>
  <si>
    <t>МБ ж ТД,ОК иРЯ</t>
  </si>
  <si>
    <t>Ақмола облысы Есіл ауданы Знаменский ауылының ішіндегі көше-жолдарының  жөндеуі     Ремонт внутрипоселковых дорог Знаменского сельского округа Есильского района Акмолинской области</t>
  </si>
  <si>
    <t>Ақмола облысы Есіл ауданы Интернациональный ауылының көше-жол желілерінің ағымдағы жөндеуі  Текущий ремонт улично-дорожной сети с. Интернациональное Есильского района Акмолинской области</t>
  </si>
  <si>
    <t>Есіл қаласындағы орталық казандықтың  құрылысы Строительство центральной котельной в г.Есиль</t>
  </si>
  <si>
    <t>Есіл ауданының Орловка ауылы клубының төбе жабындысының ағымдағы жөндеуі Текущий ремонт кровли Орловского сельского клуба Есильского района</t>
  </si>
  <si>
    <t>Есіл ауданының  Курский ауылы клубының төбе жабындысының ағымдағы жөндеуіТекущий ремонт кровли сельского клуба с. Курское  Есильского района</t>
  </si>
  <si>
    <t>Есіл ауданының  Курский ауылы клубының жылу жүйесінің ағымдағы жөндеуі  Текущий ремонт отопительной системы сельского клуба с. Курское  Есильского района</t>
  </si>
  <si>
    <t>Есіл қ. Серіков атындағы ОМ  төбесін жөндеу жүргізу                  Ремонт кровли  СШ им.Серикова г.Есиль</t>
  </si>
  <si>
    <t>Есіл №1.ОМ қоршауының ағымдағы  жөндеуі  Текущий ремонт ограждения СШ №1 г.Есиль</t>
  </si>
  <si>
    <t>Есіл №2.ОМ қоршуының ағымдағы   жөндеуі    Текущий ремонт ограждения СШ №2 г.Есиль</t>
  </si>
  <si>
    <t>ТКН Стационр  деректерден ластану заттарға атмосфералық тастамалар               ППР "Выбросы в атмосферу загрязняющих веществ, отходящих от стационарных источников"</t>
  </si>
  <si>
    <t>Компьютер және компьютерлік жабдықтарды сатып алу  Приобретение компьютеров и компьютерного оборудования</t>
  </si>
  <si>
    <t>Бірлесіп қаржыландыру  софинансирование</t>
  </si>
  <si>
    <t xml:space="preserve">На разработку ПСД на реконструкцию водопроводных  сетей сёл Аксай,Курское </t>
  </si>
  <si>
    <t>2017-18 жыл</t>
  </si>
  <si>
    <t xml:space="preserve">Текущий ремонт кровли Комсомольской и Любимовской средних школ в сумме </t>
  </si>
  <si>
    <t xml:space="preserve">Разработка проектно-сметной документации для проведения капитального ремонта городского стадиона г.Есиль </t>
  </si>
  <si>
    <t>2016-2017 жыл</t>
  </si>
  <si>
    <t>Сәулет бөлімі</t>
  </si>
  <si>
    <t>Красивое(2016 ж),Аксай (2017ж) аулын дамуының кестесін даярлау.                  Разработка схемы развития застройки села Красивое  (2016г),с.Аксай - (2017г)</t>
  </si>
  <si>
    <t>2016г</t>
  </si>
  <si>
    <t>Есіл қ.40 пәтерлі ұйдін  күрделі жөндеу Капитальный ремонт 40 кв жилого дома в г.Есиль</t>
  </si>
  <si>
    <t>Енгізу актісі Акт приемки</t>
  </si>
  <si>
    <t>00</t>
  </si>
  <si>
    <t>Разработка ПСД на реконструкцию системы канализации и строительство очистных сооружений г.Есиль</t>
  </si>
  <si>
    <t>ОС</t>
  </si>
  <si>
    <t>ПСД</t>
  </si>
  <si>
    <t>аудан  әкімдіктері, АШБ,«Алты жер» ЖШС    ТОО"Алты жер"</t>
  </si>
  <si>
    <t>" Алтын Жер 2004" ЖШС қуаттылығы 3000 басты біржолға бордақылау және күту бойынша мал  бордақылау аланынашуға Создание  откормочной площадки мощностью на 3000 голов единовременного содержания и откорма в ТОО "Алтын Жер 2004"</t>
  </si>
  <si>
    <t>Есіл қаласының  үй ширетінде тұрғандарға 2020 Қол жетімді баспана» бағдарламасы бойынша ,жылына 45 пәтерлі тұрғын үй құрылысы.  Строительство 45 кв ж/д в г. Есиль и инженерных сетей к ним, для очередников.(Разработка ПСД)</t>
  </si>
  <si>
    <t>Районный</t>
  </si>
  <si>
    <t>ЖБ МБ- районный</t>
  </si>
  <si>
    <t>067</t>
  </si>
  <si>
    <t>Государственная экпертиза ПСД  по Аксайской СШ</t>
  </si>
  <si>
    <t>ЖБ МБ -районный</t>
  </si>
  <si>
    <t xml:space="preserve">На разработку ПСД на капитальный ремонт объектов (ДК с.Свободное, недействующее здание ЦБС) </t>
  </si>
  <si>
    <t>Ауданының және қалалық әкімшілігі,ТДБ    Акимат района, ОК и РЯ</t>
  </si>
  <si>
    <t>экономика басқармасына есеп беру</t>
  </si>
  <si>
    <t>МТДБ</t>
  </si>
  <si>
    <t>Выдача сертификатов ,Сертификат беру</t>
  </si>
  <si>
    <t>2017ж.</t>
  </si>
  <si>
    <t>«Zher-Damu KZ»ЖШС «Қолжетімді қайнатпа жем азығын және астықты жем-шөпті өндіру және іске асыру бойынша өндірісі» «Создание нового производства по заготовке и реализации доступных грубых кормов и зернофуража» ТОО «Zher-Damu KZ»</t>
  </si>
  <si>
    <t>2018-2020 жыл</t>
  </si>
  <si>
    <t>собственнык средства</t>
  </si>
  <si>
    <t>аудан  әкімдіктері, АШБ,ЖШС   «Zher-Damu KZ»</t>
  </si>
  <si>
    <t>2016 -2018 жыл</t>
  </si>
  <si>
    <t>На услуги комплексной вневедомственной  экспертизы по объекту"Реконструкция системы канализации и строительство очистных сооружений в г.Есиль Есильского района"</t>
  </si>
  <si>
    <t>На разработку повторной привязки ПСД на физкультурно-оздоровительный комплекс</t>
  </si>
  <si>
    <t>Изготовление и установка искусственного покрытия футбольного поля,трибун для зрителей,благоустройство территории стадиона в г.Есиль</t>
  </si>
  <si>
    <t xml:space="preserve">ЖБ МБ </t>
  </si>
  <si>
    <t xml:space="preserve">   </t>
  </si>
  <si>
    <t xml:space="preserve">Тасымалдау және автокөлік сатып алу Подвоз и приобретение автотранспорта </t>
  </si>
  <si>
    <t xml:space="preserve">МБ </t>
  </si>
  <si>
    <t>Есіл қаласындағы Жабаев көшесі бойынша 32-пәтерлі тұрғын үйді сатып алу үшін . Выкуп 32 кв.жилого дома ул.Жабаева в г.Есиль</t>
  </si>
  <si>
    <t>2018-2020жыл</t>
  </si>
  <si>
    <t>Есіл қ.орталық кәріз жүйесі мен  тазарту құрылыстарын салу жобаны іске асыру Реализация проекта строительство центральной канализации и очистных сооружении в г. Есиль(госэкспертиза)</t>
  </si>
  <si>
    <t xml:space="preserve"> "Есіл қ. 45-пәтерлі тұрғын үйдің  инженерлік желілері және абаттандыруы"объектісі бойынша мемлекеттік сараптама әзірлеуге.На разработку госэкспертизы по объекту "Инженерные сети и благоустройство к 45-ти кв.ж.д.в г.Есиль".</t>
  </si>
  <si>
    <t xml:space="preserve">"Есіл қ. 45-пәтерлі тұрғын үйдің  инженерлік -коммуникациялық желілері"объектісі бойынша сметалық-жобалық құжаттарды әзірлеуге.На разработку ПСД на инженерно-коммуникационные сети к 45-ти кв.жилому дому </t>
  </si>
  <si>
    <t>73,1</t>
  </si>
  <si>
    <t>11,0</t>
  </si>
  <si>
    <t xml:space="preserve"> Мәдени жұмыстарын қолдау Поддержка культурно-досуговой работы </t>
  </si>
  <si>
    <t>Приложение к постановлению № а-1/24      от  22 января  2018 г.</t>
  </si>
  <si>
    <t>2016-2020 жылдарға арналған Есіл ауданының аумағын дамыту бағдарламасын іске асыру бойынша іс шаралар жоспары                                                                                              План мероприятий по реализации Программы развития территорий Есильского района Акмолинской области на 2016-2020 годы</t>
  </si>
  <si>
    <t>ЦИ «Жақсы және қанағаттанарлық жағдайда жататын жергілікті маңызы бар автомобиль жолдарының үлесі» "Доля автомобильных дорог районного значения, находящихся в хорошем и удовлетворительном состоянии"</t>
  </si>
  <si>
    <t>На разработку ПСД на капитальный ремонт объектов (СШ№1, №2,Курская СШ</t>
  </si>
  <si>
    <t>Капитальный ремонт   здания Аксайской средней школы в селе Аксай Есильского района Акмолинской области</t>
  </si>
  <si>
    <t>Капитальный ремонт  здания Аксайской средней школы в селе Аксай Есильского района Акмолинской области</t>
  </si>
  <si>
    <t>2016 -20жыл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</si>
</sst>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00"/>
    <numFmt numFmtId="168" formatCode="[$-419]General"/>
    <numFmt numFmtId="169" formatCode="[$-419]0"/>
    <numFmt numFmtId="170" formatCode="[$-419]0%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3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KZ 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/>
    <xf numFmtId="0" fontId="3" fillId="0" borderId="0"/>
    <xf numFmtId="167" fontId="24" fillId="0" borderId="0" applyBorder="0" applyProtection="0"/>
    <xf numFmtId="0" fontId="2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26" fillId="0" borderId="22">
      <alignment horizontal="left" vertical="top" wrapText="1"/>
    </xf>
  </cellStyleXfs>
  <cellXfs count="301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  <protection locked="0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1" fontId="7" fillId="2" borderId="1" xfId="0" quotePrefix="1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67" fontId="4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1" fontId="7" fillId="2" borderId="1" xfId="0" applyNumberFormat="1" applyFont="1" applyFill="1" applyBorder="1" applyAlignment="1" applyProtection="1">
      <alignment horizontal="center" vertical="top" wrapText="1"/>
      <protection locked="0"/>
    </xf>
    <xf numFmtId="49" fontId="7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3" applyFont="1" applyFill="1" applyBorder="1" applyAlignment="1">
      <alignment horizontal="center" vertical="top"/>
    </xf>
    <xf numFmtId="165" fontId="6" fillId="0" borderId="0" xfId="3" applyNumberFormat="1" applyFont="1" applyFill="1" applyBorder="1" applyAlignment="1">
      <alignment horizontal="center" vertical="top"/>
    </xf>
    <xf numFmtId="166" fontId="7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8" fillId="0" borderId="0" xfId="3" applyFont="1" applyFill="1" applyBorder="1" applyAlignment="1">
      <alignment horizontal="left" vertical="top"/>
    </xf>
    <xf numFmtId="165" fontId="6" fillId="0" borderId="0" xfId="3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top" wrapText="1"/>
    </xf>
    <xf numFmtId="1" fontId="10" fillId="0" borderId="0" xfId="0" applyNumberFormat="1" applyFont="1" applyFill="1" applyAlignment="1">
      <alignment horizontal="center" vertical="top"/>
    </xf>
    <xf numFmtId="1" fontId="9" fillId="0" borderId="0" xfId="0" applyNumberFormat="1" applyFont="1" applyFill="1" applyAlignment="1">
      <alignment horizontal="center" vertical="top"/>
    </xf>
    <xf numFmtId="166" fontId="9" fillId="2" borderId="0" xfId="0" applyNumberFormat="1" applyFont="1" applyFill="1" applyAlignment="1">
      <alignment horizontal="center" vertical="top"/>
    </xf>
    <xf numFmtId="1" fontId="9" fillId="2" borderId="0" xfId="0" applyNumberFormat="1" applyFont="1" applyFill="1" applyAlignment="1">
      <alignment horizontal="center" vertical="top"/>
    </xf>
    <xf numFmtId="3" fontId="4" fillId="2" borderId="1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2" xfId="2" applyNumberFormat="1" applyFont="1" applyFill="1" applyBorder="1" applyAlignment="1" applyProtection="1">
      <alignment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7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  <protection locked="0"/>
    </xf>
    <xf numFmtId="1" fontId="7" fillId="2" borderId="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7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2" xfId="0" applyNumberFormat="1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5" fillId="0" borderId="14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12" fillId="8" borderId="0" xfId="0" applyFont="1" applyFill="1" applyAlignment="1">
      <alignment vertical="top" wrapText="1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20" fillId="8" borderId="19" xfId="0" applyFont="1" applyFill="1" applyBorder="1" applyAlignment="1">
      <alignment horizontal="center" vertical="top" wrapText="1"/>
    </xf>
    <xf numFmtId="0" fontId="19" fillId="8" borderId="1" xfId="0" applyFont="1" applyFill="1" applyBorder="1" applyAlignment="1">
      <alignment horizontal="center" vertical="top" wrapText="1"/>
    </xf>
    <xf numFmtId="165" fontId="22" fillId="8" borderId="1" xfId="7" applyNumberFormat="1" applyFont="1" applyFill="1" applyBorder="1" applyAlignment="1">
      <alignment horizontal="center"/>
    </xf>
    <xf numFmtId="0" fontId="22" fillId="8" borderId="7" xfId="0" applyFont="1" applyFill="1" applyBorder="1" applyAlignment="1" applyProtection="1">
      <alignment horizontal="center" vertical="top" wrapText="1"/>
      <protection locked="0"/>
    </xf>
    <xf numFmtId="0" fontId="22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horizontal="left" vertical="top" wrapText="1"/>
      <protection locked="0"/>
    </xf>
    <xf numFmtId="0" fontId="14" fillId="8" borderId="1" xfId="0" applyFont="1" applyFill="1" applyBorder="1" applyAlignment="1">
      <alignment vertical="top" wrapText="1"/>
    </xf>
    <xf numFmtId="0" fontId="4" fillId="8" borderId="1" xfId="1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22" fillId="8" borderId="1" xfId="0" applyNumberFormat="1" applyFont="1" applyFill="1" applyBorder="1" applyAlignment="1">
      <alignment horizontal="center" vertical="center"/>
    </xf>
    <xf numFmtId="165" fontId="22" fillId="8" borderId="1" xfId="7" applyNumberFormat="1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vertical="top" wrapText="1"/>
    </xf>
    <xf numFmtId="0" fontId="12" fillId="8" borderId="16" xfId="0" applyFont="1" applyFill="1" applyBorder="1" applyAlignment="1">
      <alignment vertical="top" wrapText="1"/>
    </xf>
    <xf numFmtId="0" fontId="14" fillId="8" borderId="1" xfId="8" applyNumberFormat="1" applyFont="1" applyFill="1" applyBorder="1" applyAlignment="1" applyProtection="1">
      <alignment vertical="center" wrapText="1"/>
    </xf>
    <xf numFmtId="168" fontId="12" fillId="8" borderId="0" xfId="2" applyNumberFormat="1" applyFont="1" applyFill="1" applyBorder="1" applyAlignment="1" applyProtection="1">
      <alignment horizontal="left" vertical="top" wrapText="1"/>
      <protection locked="0"/>
    </xf>
    <xf numFmtId="168" fontId="12" fillId="8" borderId="12" xfId="2" applyNumberFormat="1" applyFont="1" applyFill="1" applyBorder="1" applyAlignment="1" applyProtection="1">
      <alignment horizontal="center" vertical="top" wrapText="1"/>
      <protection locked="0"/>
    </xf>
    <xf numFmtId="0" fontId="12" fillId="8" borderId="17" xfId="0" applyFont="1" applyFill="1" applyBorder="1" applyAlignment="1">
      <alignment horizontal="center" vertical="top" wrapText="1"/>
    </xf>
    <xf numFmtId="0" fontId="19" fillId="8" borderId="14" xfId="0" applyFont="1" applyFill="1" applyBorder="1" applyAlignment="1">
      <alignment horizontal="center" vertical="top" wrapText="1"/>
    </xf>
    <xf numFmtId="164" fontId="4" fillId="8" borderId="1" xfId="0" applyNumberFormat="1" applyFont="1" applyFill="1" applyBorder="1" applyAlignment="1" applyProtection="1">
      <alignment horizontal="center" vertical="top" wrapText="1"/>
      <protection locked="0"/>
    </xf>
    <xf numFmtId="0" fontId="19" fillId="8" borderId="0" xfId="0" applyFont="1" applyFill="1" applyBorder="1" applyAlignment="1">
      <alignment horizontal="center" vertical="top" wrapText="1"/>
    </xf>
    <xf numFmtId="168" fontId="12" fillId="8" borderId="13" xfId="2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168" fontId="12" fillId="8" borderId="13" xfId="2" applyNumberFormat="1" applyFont="1" applyFill="1" applyBorder="1" applyAlignment="1" applyProtection="1">
      <alignment horizontal="left" vertical="top" wrapText="1"/>
      <protection locked="0"/>
    </xf>
    <xf numFmtId="164" fontId="15" fillId="8" borderId="12" xfId="2" applyNumberFormat="1" applyFont="1" applyFill="1" applyBorder="1" applyAlignment="1" applyProtection="1">
      <alignment horizontal="center" vertical="top" wrapText="1"/>
      <protection locked="0"/>
    </xf>
    <xf numFmtId="0" fontId="19" fillId="8" borderId="1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 applyProtection="1">
      <alignment horizontal="center" vertical="top" wrapText="1"/>
      <protection locked="0"/>
    </xf>
    <xf numFmtId="0" fontId="25" fillId="8" borderId="0" xfId="0" applyFont="1" applyFill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left" vertical="top" wrapText="1"/>
    </xf>
    <xf numFmtId="0" fontId="5" fillId="8" borderId="2" xfId="0" applyFont="1" applyFill="1" applyBorder="1" applyAlignment="1" applyProtection="1">
      <alignment horizontal="center" vertical="top" wrapText="1"/>
      <protection locked="0"/>
    </xf>
    <xf numFmtId="168" fontId="15" fillId="8" borderId="12" xfId="2" applyNumberFormat="1" applyFont="1" applyFill="1" applyBorder="1" applyAlignment="1" applyProtection="1">
      <alignment horizontal="center" vertical="top" wrapText="1"/>
      <protection locked="0"/>
    </xf>
    <xf numFmtId="0" fontId="20" fillId="8" borderId="17" xfId="0" applyFont="1" applyFill="1" applyBorder="1" applyAlignment="1">
      <alignment horizontal="center" vertical="top" wrapText="1"/>
    </xf>
    <xf numFmtId="0" fontId="4" fillId="8" borderId="15" xfId="0" applyFont="1" applyFill="1" applyBorder="1" applyAlignment="1">
      <alignment horizontal="center" vertical="top" wrapText="1"/>
    </xf>
    <xf numFmtId="0" fontId="19" fillId="8" borderId="15" xfId="0" applyFont="1" applyFill="1" applyBorder="1" applyAlignment="1">
      <alignment horizontal="center" vertical="top" wrapText="1"/>
    </xf>
    <xf numFmtId="164" fontId="4" fillId="8" borderId="2" xfId="0" applyNumberFormat="1" applyFont="1" applyFill="1" applyBorder="1" applyAlignment="1" applyProtection="1">
      <alignment horizontal="center" vertical="top" wrapText="1"/>
      <protection locked="0"/>
    </xf>
    <xf numFmtId="168" fontId="12" fillId="8" borderId="1" xfId="2" applyNumberFormat="1" applyFont="1" applyFill="1" applyBorder="1" applyAlignment="1" applyProtection="1">
      <alignment horizontal="center" vertical="top" wrapText="1"/>
      <protection locked="0"/>
    </xf>
    <xf numFmtId="0" fontId="12" fillId="8" borderId="1" xfId="0" applyFont="1" applyFill="1" applyBorder="1" applyAlignment="1">
      <alignment horizontal="center" vertical="top" wrapText="1"/>
    </xf>
    <xf numFmtId="168" fontId="15" fillId="8" borderId="1" xfId="2" applyNumberFormat="1" applyFont="1" applyFill="1" applyBorder="1" applyAlignment="1" applyProtection="1">
      <alignment horizontal="center" vertical="top" wrapText="1"/>
      <protection locked="0"/>
    </xf>
    <xf numFmtId="0" fontId="25" fillId="8" borderId="1" xfId="0" applyFont="1" applyFill="1" applyBorder="1" applyAlignment="1">
      <alignment vertical="top" wrapText="1"/>
    </xf>
    <xf numFmtId="0" fontId="4" fillId="8" borderId="5" xfId="0" applyFont="1" applyFill="1" applyBorder="1" applyAlignment="1" applyProtection="1">
      <alignment vertical="center" wrapText="1"/>
      <protection locked="0"/>
    </xf>
    <xf numFmtId="168" fontId="12" fillId="8" borderId="23" xfId="2" applyNumberFormat="1" applyFont="1" applyFill="1" applyBorder="1" applyAlignment="1" applyProtection="1">
      <alignment horizontal="center" vertical="top" wrapText="1"/>
      <protection locked="0"/>
    </xf>
    <xf numFmtId="168" fontId="15" fillId="8" borderId="0" xfId="2" applyNumberFormat="1" applyFont="1" applyFill="1" applyBorder="1" applyAlignment="1" applyProtection="1">
      <alignment horizontal="center" vertical="top" wrapText="1"/>
      <protection locked="0"/>
    </xf>
    <xf numFmtId="164" fontId="15" fillId="8" borderId="0" xfId="2" applyNumberFormat="1" applyFont="1" applyFill="1" applyBorder="1" applyAlignment="1" applyProtection="1">
      <alignment horizontal="center" vertical="top" wrapText="1"/>
      <protection locked="0"/>
    </xf>
    <xf numFmtId="1" fontId="7" fillId="8" borderId="1" xfId="0" quotePrefix="1" applyNumberFormat="1" applyFont="1" applyFill="1" applyBorder="1" applyAlignment="1" applyProtection="1">
      <alignment horizontal="center" vertical="top" wrapText="1"/>
      <protection locked="0"/>
    </xf>
    <xf numFmtId="49" fontId="7" fillId="8" borderId="1" xfId="0" applyNumberFormat="1" applyFont="1" applyFill="1" applyBorder="1" applyAlignment="1" applyProtection="1">
      <alignment horizontal="center" vertical="top" wrapText="1"/>
      <protection locked="0"/>
    </xf>
    <xf numFmtId="0" fontId="20" fillId="8" borderId="12" xfId="0" applyFont="1" applyFill="1" applyBorder="1" applyAlignment="1">
      <alignment horizontal="center" vertical="top" wrapText="1"/>
    </xf>
    <xf numFmtId="1" fontId="7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0" xfId="0" applyFont="1" applyFill="1" applyBorder="1" applyAlignment="1" applyProtection="1">
      <alignment horizontal="center" vertical="top" wrapText="1"/>
      <protection locked="0"/>
    </xf>
    <xf numFmtId="0" fontId="12" fillId="8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2" fillId="8" borderId="19" xfId="0" applyFont="1" applyFill="1" applyBorder="1" applyAlignment="1">
      <alignment horizontal="center" vertical="top" wrapText="1"/>
    </xf>
    <xf numFmtId="0" fontId="12" fillId="8" borderId="24" xfId="0" applyFont="1" applyFill="1" applyBorder="1" applyAlignment="1">
      <alignment vertical="top" wrapText="1"/>
    </xf>
    <xf numFmtId="0" fontId="12" fillId="8" borderId="17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vertical="top" wrapText="1"/>
    </xf>
    <xf numFmtId="168" fontId="12" fillId="8" borderId="12" xfId="2" applyNumberFormat="1" applyFont="1" applyFill="1" applyBorder="1" applyAlignment="1" applyProtection="1">
      <alignment horizontal="left" vertical="center" wrapText="1"/>
      <protection locked="0"/>
    </xf>
    <xf numFmtId="168" fontId="12" fillId="8" borderId="1" xfId="2" applyNumberFormat="1" applyFont="1" applyFill="1" applyBorder="1" applyAlignment="1" applyProtection="1">
      <alignment horizontal="left" vertical="top" wrapText="1"/>
      <protection locked="0"/>
    </xf>
    <xf numFmtId="169" fontId="15" fillId="8" borderId="12" xfId="2" applyNumberFormat="1" applyFont="1" applyFill="1" applyBorder="1" applyAlignment="1" applyProtection="1">
      <alignment horizontal="center" vertical="top" wrapText="1"/>
      <protection locked="0"/>
    </xf>
    <xf numFmtId="167" fontId="15" fillId="8" borderId="12" xfId="2" applyNumberFormat="1" applyFont="1" applyFill="1" applyBorder="1" applyAlignment="1" applyProtection="1">
      <alignment horizontal="center" vertical="top" wrapText="1"/>
      <protection locked="0"/>
    </xf>
    <xf numFmtId="168" fontId="12" fillId="8" borderId="12" xfId="2" applyNumberFormat="1" applyFont="1" applyFill="1" applyBorder="1" applyAlignment="1" applyProtection="1">
      <alignment horizontal="left" vertical="top" wrapText="1"/>
      <protection locked="0"/>
    </xf>
    <xf numFmtId="167" fontId="4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0" xfId="0" applyFont="1" applyFill="1" applyAlignment="1">
      <alignment horizontal="center" vertical="top" wrapText="1"/>
    </xf>
    <xf numFmtId="0" fontId="25" fillId="8" borderId="0" xfId="0" applyFont="1" applyFill="1" applyAlignment="1">
      <alignment wrapText="1"/>
    </xf>
    <xf numFmtId="2" fontId="12" fillId="8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1" xfId="0" applyNumberFormat="1" applyFont="1" applyFill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12" fillId="8" borderId="0" xfId="0" applyFont="1" applyFill="1" applyBorder="1" applyAlignment="1">
      <alignment horizontal="center" vertical="top" wrapText="1"/>
    </xf>
    <xf numFmtId="0" fontId="27" fillId="8" borderId="0" xfId="0" applyFont="1" applyFill="1" applyAlignment="1">
      <alignment vertical="top" wrapText="1"/>
    </xf>
    <xf numFmtId="0" fontId="28" fillId="8" borderId="0" xfId="0" applyFont="1" applyFill="1" applyAlignment="1">
      <alignment vertical="center" wrapText="1"/>
    </xf>
    <xf numFmtId="0" fontId="5" fillId="8" borderId="1" xfId="0" applyFont="1" applyFill="1" applyBorder="1" applyAlignment="1">
      <alignment horizontal="center" vertical="top" wrapText="1"/>
    </xf>
    <xf numFmtId="164" fontId="5" fillId="8" borderId="1" xfId="0" applyNumberFormat="1" applyFont="1" applyFill="1" applyBorder="1" applyAlignment="1">
      <alignment horizontal="center" vertical="top" wrapText="1"/>
    </xf>
    <xf numFmtId="167" fontId="5" fillId="8" borderId="1" xfId="0" applyNumberFormat="1" applyFont="1" applyFill="1" applyBorder="1" applyAlignment="1">
      <alignment horizontal="center" vertical="top" wrapText="1"/>
    </xf>
    <xf numFmtId="0" fontId="8" fillId="8" borderId="1" xfId="3" applyFont="1" applyFill="1" applyBorder="1" applyAlignment="1">
      <alignment horizontal="center" vertical="top"/>
    </xf>
    <xf numFmtId="164" fontId="6" fillId="8" borderId="1" xfId="3" applyNumberFormat="1" applyFont="1" applyFill="1" applyBorder="1" applyAlignment="1">
      <alignment horizontal="center" vertical="top"/>
    </xf>
    <xf numFmtId="0" fontId="20" fillId="8" borderId="0" xfId="0" applyFont="1" applyFill="1" applyBorder="1" applyAlignment="1">
      <alignment horizontal="center" vertical="top" wrapText="1"/>
    </xf>
    <xf numFmtId="164" fontId="15" fillId="8" borderId="1" xfId="2" applyNumberFormat="1" applyFont="1" applyFill="1" applyBorder="1" applyAlignment="1" applyProtection="1">
      <alignment horizontal="center" vertical="top" wrapText="1"/>
      <protection locked="0"/>
    </xf>
    <xf numFmtId="167" fontId="4" fillId="8" borderId="2" xfId="0" applyNumberFormat="1" applyFont="1" applyFill="1" applyBorder="1" applyAlignment="1" applyProtection="1">
      <alignment horizontal="center" vertical="top" wrapText="1"/>
      <protection locked="0"/>
    </xf>
    <xf numFmtId="167" fontId="4" fillId="8" borderId="1" xfId="1" applyNumberFormat="1" applyFont="1" applyFill="1" applyBorder="1" applyAlignment="1" applyProtection="1">
      <alignment horizontal="center" vertical="top" wrapText="1"/>
      <protection locked="0"/>
    </xf>
    <xf numFmtId="168" fontId="12" fillId="8" borderId="13" xfId="2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>
      <alignment horizontal="center" vertical="top" wrapText="1"/>
    </xf>
    <xf numFmtId="1" fontId="4" fillId="8" borderId="1" xfId="0" quotePrefix="1" applyNumberFormat="1" applyFont="1" applyFill="1" applyBorder="1" applyAlignment="1" applyProtection="1">
      <alignment horizontal="center"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49" fontId="16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horizontal="center" vertical="top" wrapText="1"/>
    </xf>
    <xf numFmtId="168" fontId="15" fillId="8" borderId="20" xfId="2" applyNumberFormat="1" applyFont="1" applyFill="1" applyBorder="1" applyAlignment="1" applyProtection="1">
      <alignment horizontal="center" vertical="top" wrapText="1"/>
      <protection locked="0"/>
    </xf>
    <xf numFmtId="169" fontId="15" fillId="8" borderId="1" xfId="2" applyNumberFormat="1" applyFont="1" applyFill="1" applyBorder="1" applyAlignment="1" applyProtection="1">
      <alignment horizontal="center" vertical="top" wrapText="1"/>
      <protection locked="0"/>
    </xf>
    <xf numFmtId="169" fontId="15" fillId="8" borderId="27" xfId="2" applyNumberFormat="1" applyFont="1" applyFill="1" applyBorder="1" applyAlignment="1" applyProtection="1">
      <alignment horizontal="center" vertical="top" wrapText="1"/>
      <protection locked="0"/>
    </xf>
    <xf numFmtId="0" fontId="19" fillId="8" borderId="17" xfId="0" applyFont="1" applyFill="1" applyBorder="1" applyAlignment="1">
      <alignment horizontal="center" vertical="top" wrapText="1"/>
    </xf>
    <xf numFmtId="167" fontId="15" fillId="8" borderId="1" xfId="2" applyNumberFormat="1" applyFont="1" applyFill="1" applyBorder="1" applyAlignment="1" applyProtection="1">
      <alignment horizontal="center" vertical="top" wrapText="1"/>
      <protection locked="0"/>
    </xf>
    <xf numFmtId="0" fontId="21" fillId="8" borderId="14" xfId="0" applyFont="1" applyFill="1" applyBorder="1" applyAlignment="1">
      <alignment horizontal="center" vertical="top" wrapText="1"/>
    </xf>
    <xf numFmtId="168" fontId="12" fillId="8" borderId="13" xfId="2" applyNumberFormat="1" applyFont="1" applyFill="1" applyBorder="1" applyAlignment="1" applyProtection="1">
      <alignment horizontal="left" vertical="center"/>
      <protection locked="0"/>
    </xf>
    <xf numFmtId="168" fontId="15" fillId="8" borderId="13" xfId="2" applyNumberFormat="1" applyFont="1" applyFill="1" applyBorder="1" applyAlignment="1" applyProtection="1">
      <alignment horizontal="center" vertical="top" wrapText="1"/>
      <protection locked="0"/>
    </xf>
    <xf numFmtId="0" fontId="4" fillId="8" borderId="0" xfId="0" applyFont="1" applyFill="1" applyAlignment="1">
      <alignment horizontal="left" vertical="top" wrapText="1"/>
    </xf>
    <xf numFmtId="0" fontId="19" fillId="8" borderId="16" xfId="0" applyFont="1" applyFill="1" applyBorder="1" applyAlignment="1">
      <alignment horizontal="center" vertical="top" wrapText="1"/>
    </xf>
    <xf numFmtId="167" fontId="12" fillId="8" borderId="12" xfId="2" applyNumberFormat="1" applyFont="1" applyFill="1" applyBorder="1" applyAlignment="1" applyProtection="1">
      <alignment horizontal="center" vertical="top" wrapText="1"/>
      <protection locked="0"/>
    </xf>
    <xf numFmtId="169" fontId="15" fillId="8" borderId="20" xfId="2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horizontal="left" vertical="top" wrapText="1"/>
    </xf>
    <xf numFmtId="167" fontId="12" fillId="8" borderId="0" xfId="2" applyNumberFormat="1" applyFont="1" applyFill="1" applyBorder="1" applyAlignment="1" applyProtection="1">
      <alignment horizontal="center" vertical="top" wrapText="1"/>
      <protection locked="0"/>
    </xf>
    <xf numFmtId="169" fontId="15" fillId="8" borderId="13" xfId="2" applyNumberFormat="1" applyFont="1" applyFill="1" applyBorder="1" applyAlignment="1" applyProtection="1">
      <alignment horizontal="center" vertical="top" wrapText="1"/>
      <protection locked="0"/>
    </xf>
    <xf numFmtId="169" fontId="15" fillId="8" borderId="18" xfId="2" applyNumberFormat="1" applyFont="1" applyFill="1" applyBorder="1" applyAlignment="1" applyProtection="1">
      <alignment horizontal="center" vertical="top" wrapText="1"/>
      <protection locked="0"/>
    </xf>
    <xf numFmtId="164" fontId="5" fillId="8" borderId="2" xfId="0" applyNumberFormat="1" applyFont="1" applyFill="1" applyBorder="1" applyAlignment="1" applyProtection="1">
      <alignment horizontal="center" vertical="top" wrapText="1"/>
      <protection locked="0"/>
    </xf>
    <xf numFmtId="0" fontId="20" fillId="8" borderId="13" xfId="0" applyFont="1" applyFill="1" applyBorder="1" applyAlignment="1">
      <alignment horizontal="center" vertical="top" wrapText="1"/>
    </xf>
    <xf numFmtId="168" fontId="12" fillId="8" borderId="5" xfId="2" applyNumberFormat="1" applyFont="1" applyFill="1" applyBorder="1" applyAlignment="1" applyProtection="1">
      <alignment horizontal="center" vertical="top" wrapText="1"/>
      <protection locked="0"/>
    </xf>
    <xf numFmtId="0" fontId="12" fillId="8" borderId="5" xfId="0" applyFont="1" applyFill="1" applyBorder="1" applyAlignment="1">
      <alignment horizontal="center" vertical="top" wrapText="1"/>
    </xf>
    <xf numFmtId="168" fontId="15" fillId="8" borderId="5" xfId="2" applyNumberFormat="1" applyFont="1" applyFill="1" applyBorder="1" applyAlignment="1" applyProtection="1">
      <alignment horizontal="center" vertical="top" wrapText="1"/>
      <protection locked="0"/>
    </xf>
    <xf numFmtId="168" fontId="12" fillId="8" borderId="0" xfId="2" applyNumberFormat="1" applyFont="1" applyFill="1" applyBorder="1" applyAlignment="1" applyProtection="1">
      <alignment horizontal="center" vertical="top" wrapText="1"/>
      <protection locked="0"/>
    </xf>
    <xf numFmtId="167" fontId="4" fillId="8" borderId="7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1" applyFont="1" applyFill="1" applyBorder="1" applyAlignment="1" applyProtection="1">
      <alignment horizontal="center" vertical="top" wrapText="1"/>
      <protection locked="0"/>
    </xf>
    <xf numFmtId="164" fontId="4" fillId="8" borderId="1" xfId="1" applyNumberFormat="1" applyFont="1" applyFill="1" applyBorder="1" applyAlignment="1" applyProtection="1">
      <alignment horizontal="center" vertical="top" wrapText="1"/>
      <protection locked="0"/>
    </xf>
    <xf numFmtId="1" fontId="7" fillId="8" borderId="1" xfId="1" applyNumberFormat="1" applyFont="1" applyFill="1" applyBorder="1" applyAlignment="1" applyProtection="1">
      <alignment horizontal="center" vertical="top" wrapText="1"/>
      <protection locked="0"/>
    </xf>
    <xf numFmtId="49" fontId="7" fillId="8" borderId="1" xfId="1" applyNumberFormat="1" applyFont="1" applyFill="1" applyBorder="1" applyAlignment="1" applyProtection="1">
      <alignment horizontal="center" vertical="top" wrapText="1"/>
      <protection locked="0"/>
    </xf>
    <xf numFmtId="10" fontId="15" fillId="8" borderId="12" xfId="2" applyNumberFormat="1" applyFont="1" applyFill="1" applyBorder="1" applyAlignment="1" applyProtection="1">
      <alignment horizontal="center" vertical="top" wrapText="1"/>
      <protection locked="0"/>
    </xf>
    <xf numFmtId="170" fontId="15" fillId="8" borderId="12" xfId="2" applyNumberFormat="1" applyFont="1" applyFill="1" applyBorder="1" applyAlignment="1" applyProtection="1">
      <alignment horizontal="center" vertical="top" wrapText="1"/>
      <protection locked="0"/>
    </xf>
    <xf numFmtId="169" fontId="16" fillId="8" borderId="12" xfId="2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horizontal="left" vertical="top" wrapText="1"/>
      <protection locked="0"/>
    </xf>
    <xf numFmtId="0" fontId="4" fillId="8" borderId="1" xfId="0" applyNumberFormat="1" applyFont="1" applyFill="1" applyBorder="1" applyAlignment="1" applyProtection="1">
      <alignment horizontal="center" vertical="top" wrapText="1"/>
      <protection locked="0"/>
    </xf>
    <xf numFmtId="0" fontId="11" fillId="8" borderId="1" xfId="0" applyNumberFormat="1" applyFont="1" applyFill="1" applyBorder="1" applyAlignment="1" applyProtection="1">
      <alignment horizontal="center" vertical="top" wrapText="1"/>
      <protection locked="0"/>
    </xf>
    <xf numFmtId="165" fontId="4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horizontal="left" vertical="center" wrapText="1"/>
      <protection locked="0"/>
    </xf>
    <xf numFmtId="3" fontId="4" fillId="8" borderId="1" xfId="0" applyNumberFormat="1" applyFont="1" applyFill="1" applyBorder="1" applyAlignment="1" applyProtection="1">
      <alignment horizontal="center" vertical="top" wrapText="1"/>
      <protection locked="0"/>
    </xf>
    <xf numFmtId="0" fontId="12" fillId="8" borderId="2" xfId="0" applyFont="1" applyFill="1" applyBorder="1" applyAlignment="1">
      <alignment vertical="top" wrapText="1"/>
    </xf>
    <xf numFmtId="164" fontId="4" fillId="8" borderId="1" xfId="0" applyNumberFormat="1" applyFont="1" applyFill="1" applyBorder="1" applyAlignment="1">
      <alignment horizontal="center" vertical="top" wrapText="1"/>
    </xf>
    <xf numFmtId="0" fontId="13" fillId="8" borderId="0" xfId="0" applyFont="1" applyFill="1" applyAlignment="1">
      <alignment horizontal="center" vertical="top"/>
    </xf>
    <xf numFmtId="0" fontId="13" fillId="8" borderId="1" xfId="0" applyFont="1" applyFill="1" applyBorder="1" applyAlignment="1">
      <alignment horizontal="center" vertical="top"/>
    </xf>
    <xf numFmtId="1" fontId="4" fillId="8" borderId="1" xfId="0" applyNumberFormat="1" applyFont="1" applyFill="1" applyBorder="1" applyAlignment="1" applyProtection="1">
      <alignment horizontal="center" vertical="top" wrapText="1"/>
      <protection locked="0"/>
    </xf>
    <xf numFmtId="1" fontId="4" fillId="8" borderId="1" xfId="0" applyNumberFormat="1" applyFont="1" applyFill="1" applyBorder="1" applyAlignment="1" applyProtection="1">
      <alignment vertical="top" wrapText="1"/>
      <protection locked="0"/>
    </xf>
    <xf numFmtId="0" fontId="12" fillId="8" borderId="14" xfId="0" applyFont="1" applyFill="1" applyBorder="1" applyAlignment="1">
      <alignment horizontal="justify" wrapText="1"/>
    </xf>
    <xf numFmtId="0" fontId="12" fillId="8" borderId="14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wrapText="1"/>
    </xf>
    <xf numFmtId="0" fontId="20" fillId="8" borderId="14" xfId="0" applyFont="1" applyFill="1" applyBorder="1" applyAlignment="1">
      <alignment horizontal="center" vertical="top" wrapText="1"/>
    </xf>
    <xf numFmtId="164" fontId="22" fillId="8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8" borderId="1" xfId="0" applyNumberFormat="1" applyFont="1" applyFill="1" applyBorder="1" applyAlignment="1" applyProtection="1">
      <alignment horizontal="center" vertical="top" wrapText="1"/>
      <protection locked="0"/>
    </xf>
    <xf numFmtId="0" fontId="12" fillId="8" borderId="1" xfId="0" applyFont="1" applyFill="1" applyBorder="1" applyAlignment="1">
      <alignment vertical="center" wrapText="1"/>
    </xf>
    <xf numFmtId="164" fontId="20" fillId="8" borderId="1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top" wrapText="1"/>
    </xf>
    <xf numFmtId="0" fontId="20" fillId="8" borderId="16" xfId="0" applyFont="1" applyFill="1" applyBorder="1" applyAlignment="1">
      <alignment horizontal="center" vertical="top" wrapText="1"/>
    </xf>
    <xf numFmtId="0" fontId="20" fillId="8" borderId="25" xfId="0" applyFont="1" applyFill="1" applyBorder="1" applyAlignment="1">
      <alignment horizontal="center" vertical="top" wrapText="1"/>
    </xf>
    <xf numFmtId="0" fontId="12" fillId="8" borderId="15" xfId="0" applyFont="1" applyFill="1" applyBorder="1" applyAlignment="1">
      <alignment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 applyProtection="1">
      <alignment horizontal="center" vertical="top" wrapText="1"/>
      <protection locked="0"/>
    </xf>
    <xf numFmtId="1" fontId="18" fillId="8" borderId="1" xfId="0" quotePrefix="1" applyNumberFormat="1" applyFont="1" applyFill="1" applyBorder="1" applyAlignment="1" applyProtection="1">
      <alignment horizontal="center" vertical="top" wrapText="1"/>
      <protection locked="0"/>
    </xf>
    <xf numFmtId="1" fontId="7" fillId="8" borderId="2" xfId="0" applyNumberFormat="1" applyFont="1" applyFill="1" applyBorder="1" applyAlignment="1" applyProtection="1">
      <alignment horizontal="center" vertical="top" wrapText="1"/>
      <protection locked="0"/>
    </xf>
    <xf numFmtId="167" fontId="7" fillId="8" borderId="2" xfId="0" applyNumberFormat="1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>
      <alignment horizontal="left" vertical="top" wrapText="1"/>
    </xf>
    <xf numFmtId="164" fontId="25" fillId="8" borderId="14" xfId="0" applyNumberFormat="1" applyFont="1" applyFill="1" applyBorder="1" applyAlignment="1">
      <alignment horizontal="center" vertical="top" wrapText="1"/>
    </xf>
    <xf numFmtId="0" fontId="25" fillId="8" borderId="14" xfId="0" applyFont="1" applyFill="1" applyBorder="1" applyAlignment="1">
      <alignment horizontal="center" wrapText="1"/>
    </xf>
    <xf numFmtId="0" fontId="5" fillId="8" borderId="1" xfId="0" applyFont="1" applyFill="1" applyBorder="1" applyAlignment="1" applyProtection="1">
      <alignment horizontal="left" vertical="top" wrapText="1"/>
      <protection locked="0"/>
    </xf>
    <xf numFmtId="164" fontId="5" fillId="8" borderId="1" xfId="0" applyNumberFormat="1" applyFont="1" applyFill="1" applyBorder="1" applyAlignment="1" applyProtection="1">
      <alignment horizontal="center" vertical="top" wrapText="1"/>
      <protection locked="0"/>
    </xf>
    <xf numFmtId="0" fontId="5" fillId="8" borderId="1" xfId="0" applyFont="1" applyFill="1" applyBorder="1" applyAlignment="1" applyProtection="1">
      <alignment horizontal="center" vertical="top" wrapText="1"/>
      <protection locked="0"/>
    </xf>
    <xf numFmtId="1" fontId="17" fillId="8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9" borderId="2" xfId="0" applyFont="1" applyFill="1" applyBorder="1" applyAlignment="1" applyProtection="1">
      <alignment horizontal="left" vertical="top" wrapText="1"/>
      <protection locked="0"/>
    </xf>
    <xf numFmtId="0" fontId="4" fillId="9" borderId="0" xfId="0" applyFont="1" applyFill="1" applyBorder="1" applyAlignment="1">
      <alignment vertical="top" wrapText="1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6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8" borderId="7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6" fillId="8" borderId="0" xfId="0" applyFont="1" applyFill="1" applyAlignment="1">
      <alignment horizontal="center" vertical="top"/>
    </xf>
    <xf numFmtId="0" fontId="4" fillId="8" borderId="0" xfId="0" applyFont="1" applyFill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8" borderId="26" xfId="0" applyFont="1" applyFill="1" applyBorder="1" applyAlignment="1">
      <alignment horizontal="center" vertical="top"/>
    </xf>
    <xf numFmtId="0" fontId="4" fillId="8" borderId="26" xfId="0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9">
    <cellStyle name="_x0005__x001c_" xfId="1"/>
    <cellStyle name="Excel Built-in Normal" xfId="2"/>
    <cellStyle name="Name5" xfId="8"/>
    <cellStyle name="КАНДАГАЧ тел3-33-96" xfId="3"/>
    <cellStyle name="Обычный" xfId="0" builtinId="0"/>
    <cellStyle name="Обычный 2" xfId="4"/>
    <cellStyle name="Обычный 2 2 2" xfId="5"/>
    <cellStyle name="Обычный_Возврат" xfId="7"/>
    <cellStyle name="Финансовый 2" xfId="6"/>
  </cellStyles>
  <dxfs count="85"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57A~1/LOCALS~1/Temp/Rar$DI74.816/&#1055;&#1052;%20&#1055;&#1056;&#1058;/&#1050;&#1091;&#1072;&#1090;/&#1087;&#1088;&#1086;&#1074;&#1077;&#1088;&#1082;&#1080;%20&#1087;&#1077;&#1088;&#1080;&#1086;&#1076;&#1072;%202011/&#1054;&#1062;&#1045;&#1053;&#1050;&#1040;/&#1064;&#1072;&#1073;&#1083;&#1086;&#1085;&#1099;/&#1064;&#1072;&#1073;&#1083;&#1086;&#1085;%20&#1087;&#1086;%20&#1086;&#1093;&#1074;&#1072;&#1090;&#1091;%20&#1055;&#1056;&#1058;%2001.03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  <sheetName val="Лист1"/>
    </sheetNames>
    <sheetDataSet>
      <sheetData sheetId="0" refreshError="1"/>
      <sheetData sheetId="1">
        <row r="1">
          <cell r="A1">
            <v>0.5</v>
          </cell>
        </row>
        <row r="2">
          <cell r="A2">
            <v>0.25</v>
          </cell>
        </row>
        <row r="3">
          <cell r="A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02"/>
  <sheetViews>
    <sheetView tabSelected="1" view="pageBreakPreview" topLeftCell="D271" zoomScale="77" zoomScaleNormal="100" zoomScaleSheetLayoutView="77" workbookViewId="0">
      <selection activeCell="E112" sqref="E112:O112"/>
    </sheetView>
  </sheetViews>
  <sheetFormatPr defaultRowHeight="12.75" outlineLevelRow="1" outlineLevelCol="1"/>
  <cols>
    <col min="1" max="1" width="0.28515625" style="27" hidden="1" customWidth="1"/>
    <col min="2" max="2" width="9.140625" style="23" hidden="1" customWidth="1"/>
    <col min="3" max="3" width="4.85546875" style="5" hidden="1" customWidth="1"/>
    <col min="4" max="4" width="5.7109375" style="33" customWidth="1"/>
    <col min="5" max="5" width="24.28515625" style="38" customWidth="1"/>
    <col min="6" max="6" width="6.85546875" style="31" customWidth="1" outlineLevel="1"/>
    <col min="7" max="7" width="6.5703125" style="31" customWidth="1" outlineLevel="1"/>
    <col min="8" max="8" width="6.7109375" style="31" customWidth="1" outlineLevel="1"/>
    <col min="9" max="9" width="9.5703125" style="31" customWidth="1" outlineLevel="1"/>
    <col min="10" max="10" width="12.28515625" style="31" customWidth="1"/>
    <col min="11" max="11" width="4.42578125" style="31" customWidth="1" outlineLevel="1" collapsed="1"/>
    <col min="12" max="12" width="5.140625" style="31" customWidth="1" outlineLevel="1"/>
    <col min="13" max="13" width="4.85546875" style="31" customWidth="1" outlineLevel="1"/>
    <col min="14" max="14" width="4.5703125" style="31" customWidth="1" outlineLevel="1"/>
    <col min="15" max="15" width="9.5703125" style="31" customWidth="1"/>
    <col min="16" max="16" width="5.140625" style="31" customWidth="1" outlineLevel="1"/>
    <col min="17" max="17" width="4.7109375" style="31" customWidth="1" outlineLevel="1"/>
    <col min="18" max="18" width="5.28515625" style="31" customWidth="1" outlineLevel="1"/>
    <col min="19" max="19" width="5.140625" style="31" customWidth="1" outlineLevel="1"/>
    <col min="20" max="20" width="9.5703125" style="31" customWidth="1"/>
    <col min="21" max="21" width="7" style="31" customWidth="1" outlineLevel="1"/>
    <col min="22" max="22" width="5.140625" style="31" customWidth="1" outlineLevel="1"/>
    <col min="23" max="23" width="4.140625" style="31" customWidth="1" outlineLevel="1"/>
    <col min="24" max="24" width="5.28515625" style="31" customWidth="1" outlineLevel="1"/>
    <col min="25" max="25" width="9.7109375" style="31" customWidth="1"/>
    <col min="26" max="26" width="4.5703125" style="31" customWidth="1" outlineLevel="1"/>
    <col min="27" max="27" width="5" style="31" customWidth="1" outlineLevel="1"/>
    <col min="28" max="28" width="4" style="31" customWidth="1" outlineLevel="1"/>
    <col min="29" max="29" width="4.5703125" style="31" customWidth="1" outlineLevel="1"/>
    <col min="30" max="30" width="7.7109375" style="31" customWidth="1" outlineLevel="1"/>
    <col min="31" max="31" width="4.42578125" style="31" customWidth="1" outlineLevel="1"/>
    <col min="32" max="32" width="7" style="31" customWidth="1" outlineLevel="1"/>
    <col min="33" max="33" width="8.7109375" style="31" customWidth="1" outlineLevel="1"/>
    <col min="34" max="34" width="11.7109375" style="31" customWidth="1" outlineLevel="1"/>
    <col min="35" max="35" width="14.7109375" style="31" customWidth="1" collapsed="1"/>
    <col min="36" max="40" width="9.140625" style="38"/>
    <col min="41" max="41" width="11.85546875" style="38" customWidth="1"/>
    <col min="42" max="56" width="9.140625" style="38"/>
    <col min="57" max="57" width="14" style="38" customWidth="1"/>
    <col min="58" max="70" width="9.140625" style="38"/>
    <col min="71" max="71" width="11" style="38" customWidth="1"/>
    <col min="72" max="16384" width="9.140625" style="38"/>
  </cols>
  <sheetData>
    <row r="1" spans="1:171">
      <c r="A1" s="23"/>
    </row>
    <row r="2" spans="1:171" ht="39.75" customHeight="1">
      <c r="A2" s="23"/>
      <c r="E2" s="291" t="s">
        <v>448</v>
      </c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86"/>
      <c r="AE2" s="287"/>
      <c r="AF2" s="286"/>
      <c r="AG2" s="286"/>
      <c r="AH2" s="286"/>
      <c r="AI2" s="286"/>
    </row>
    <row r="3" spans="1:171" ht="15.75">
      <c r="A3" s="2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298" t="s">
        <v>447</v>
      </c>
      <c r="Z3" s="299"/>
      <c r="AA3" s="298"/>
      <c r="AB3" s="298"/>
      <c r="AC3" s="298"/>
      <c r="AD3" s="298"/>
      <c r="AE3" s="300"/>
      <c r="AF3" s="300"/>
      <c r="AG3" s="300"/>
      <c r="AH3" s="300"/>
    </row>
    <row r="4" spans="1:171" ht="25.5" customHeight="1">
      <c r="A4" s="24"/>
      <c r="B4" s="24"/>
      <c r="C4" s="24"/>
      <c r="D4" s="34"/>
      <c r="E4" s="293" t="s">
        <v>131</v>
      </c>
      <c r="F4" s="267" t="s">
        <v>143</v>
      </c>
      <c r="G4" s="267" t="s">
        <v>140</v>
      </c>
      <c r="H4" s="267" t="s">
        <v>139</v>
      </c>
      <c r="I4" s="267" t="s">
        <v>138</v>
      </c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7"/>
    </row>
    <row r="5" spans="1:171" ht="48.75" customHeight="1">
      <c r="A5" s="25"/>
      <c r="B5" s="25"/>
      <c r="C5" s="25"/>
      <c r="D5" s="35"/>
      <c r="E5" s="294"/>
      <c r="F5" s="268"/>
      <c r="G5" s="268"/>
      <c r="H5" s="268"/>
      <c r="I5" s="268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7" t="s">
        <v>137</v>
      </c>
    </row>
    <row r="6" spans="1:171" ht="12.75" customHeight="1">
      <c r="A6" s="25"/>
      <c r="B6" s="25"/>
      <c r="C6" s="25"/>
      <c r="D6" s="35"/>
      <c r="E6" s="294"/>
      <c r="F6" s="268"/>
      <c r="G6" s="268"/>
      <c r="H6" s="268"/>
      <c r="I6" s="268"/>
      <c r="J6" s="266" t="s">
        <v>94</v>
      </c>
      <c r="K6" s="266" t="s">
        <v>132</v>
      </c>
      <c r="L6" s="266"/>
      <c r="M6" s="266"/>
      <c r="N6" s="266"/>
      <c r="O6" s="266" t="s">
        <v>95</v>
      </c>
      <c r="P6" s="266" t="s">
        <v>132</v>
      </c>
      <c r="Q6" s="266"/>
      <c r="R6" s="266"/>
      <c r="S6" s="266"/>
      <c r="T6" s="266" t="s">
        <v>96</v>
      </c>
      <c r="U6" s="266" t="s">
        <v>132</v>
      </c>
      <c r="V6" s="266"/>
      <c r="W6" s="266"/>
      <c r="X6" s="266"/>
      <c r="Y6" s="266" t="s">
        <v>97</v>
      </c>
      <c r="Z6" s="266" t="s">
        <v>132</v>
      </c>
      <c r="AA6" s="266"/>
      <c r="AB6" s="266"/>
      <c r="AC6" s="266"/>
      <c r="AD6" s="54"/>
      <c r="AE6" s="266" t="s">
        <v>132</v>
      </c>
      <c r="AF6" s="266"/>
      <c r="AG6" s="266"/>
      <c r="AH6" s="266"/>
      <c r="AI6" s="268"/>
    </row>
    <row r="7" spans="1:171" ht="96.75" customHeight="1">
      <c r="A7" s="26" t="s">
        <v>164</v>
      </c>
      <c r="B7" s="26" t="s">
        <v>149</v>
      </c>
      <c r="C7" s="26" t="s">
        <v>144</v>
      </c>
      <c r="D7" s="36" t="s">
        <v>165</v>
      </c>
      <c r="E7" s="295"/>
      <c r="F7" s="269"/>
      <c r="G7" s="269"/>
      <c r="H7" s="269"/>
      <c r="I7" s="269"/>
      <c r="J7" s="266"/>
      <c r="K7" s="54" t="s">
        <v>133</v>
      </c>
      <c r="L7" s="54" t="s">
        <v>135</v>
      </c>
      <c r="M7" s="54" t="s">
        <v>134</v>
      </c>
      <c r="N7" s="54" t="s">
        <v>136</v>
      </c>
      <c r="O7" s="266"/>
      <c r="P7" s="54" t="s">
        <v>133</v>
      </c>
      <c r="Q7" s="54" t="s">
        <v>135</v>
      </c>
      <c r="R7" s="54" t="s">
        <v>134</v>
      </c>
      <c r="S7" s="54" t="s">
        <v>136</v>
      </c>
      <c r="T7" s="266"/>
      <c r="U7" s="54" t="s">
        <v>133</v>
      </c>
      <c r="V7" s="54" t="s">
        <v>135</v>
      </c>
      <c r="W7" s="54" t="s">
        <v>134</v>
      </c>
      <c r="X7" s="54" t="s">
        <v>136</v>
      </c>
      <c r="Y7" s="266"/>
      <c r="Z7" s="54" t="s">
        <v>133</v>
      </c>
      <c r="AA7" s="54" t="s">
        <v>135</v>
      </c>
      <c r="AB7" s="54" t="s">
        <v>134</v>
      </c>
      <c r="AC7" s="54" t="s">
        <v>136</v>
      </c>
      <c r="AD7" s="54" t="s">
        <v>98</v>
      </c>
      <c r="AE7" s="54" t="s">
        <v>133</v>
      </c>
      <c r="AF7" s="54" t="s">
        <v>135</v>
      </c>
      <c r="AG7" s="54" t="s">
        <v>134</v>
      </c>
      <c r="AH7" s="54" t="s">
        <v>136</v>
      </c>
      <c r="AI7" s="269"/>
    </row>
    <row r="8" spans="1:171">
      <c r="B8" s="27"/>
      <c r="C8" s="27"/>
      <c r="D8" s="37"/>
      <c r="E8" s="48">
        <v>2</v>
      </c>
      <c r="F8" s="54">
        <v>3</v>
      </c>
      <c r="G8" s="54">
        <v>4</v>
      </c>
      <c r="H8" s="54">
        <v>5</v>
      </c>
      <c r="I8" s="54">
        <v>6</v>
      </c>
      <c r="J8" s="54">
        <v>9</v>
      </c>
      <c r="K8" s="54">
        <v>10</v>
      </c>
      <c r="L8" s="54" t="s">
        <v>147</v>
      </c>
      <c r="M8" s="54" t="s">
        <v>147</v>
      </c>
      <c r="N8" s="54" t="s">
        <v>147</v>
      </c>
      <c r="O8" s="54">
        <v>11</v>
      </c>
      <c r="P8" s="54">
        <v>12</v>
      </c>
      <c r="Q8" s="54" t="s">
        <v>147</v>
      </c>
      <c r="R8" s="54" t="s">
        <v>147</v>
      </c>
      <c r="S8" s="54" t="s">
        <v>147</v>
      </c>
      <c r="T8" s="54">
        <v>13</v>
      </c>
      <c r="U8" s="54">
        <v>14</v>
      </c>
      <c r="V8" s="54" t="s">
        <v>147</v>
      </c>
      <c r="W8" s="54" t="s">
        <v>147</v>
      </c>
      <c r="X8" s="54" t="s">
        <v>147</v>
      </c>
      <c r="Y8" s="54">
        <v>15</v>
      </c>
      <c r="Z8" s="54">
        <v>16</v>
      </c>
      <c r="AA8" s="54" t="s">
        <v>147</v>
      </c>
      <c r="AB8" s="54" t="s">
        <v>147</v>
      </c>
      <c r="AC8" s="54" t="s">
        <v>147</v>
      </c>
      <c r="AD8" s="54"/>
      <c r="AE8" s="54"/>
      <c r="AF8" s="54"/>
      <c r="AG8" s="54"/>
      <c r="AH8" s="54"/>
      <c r="AI8" s="54">
        <v>17</v>
      </c>
    </row>
    <row r="9" spans="1:171" ht="41.25" customHeight="1" thickBot="1">
      <c r="B9" s="18"/>
      <c r="C9" s="18"/>
      <c r="D9" s="22"/>
      <c r="E9" s="83" t="s">
        <v>127</v>
      </c>
      <c r="F9" s="8"/>
      <c r="G9" s="8"/>
      <c r="H9" s="8"/>
      <c r="I9" s="8"/>
      <c r="J9" s="8"/>
      <c r="K9" s="8"/>
      <c r="L9" s="11"/>
      <c r="M9" s="11"/>
      <c r="N9" s="11"/>
      <c r="O9" s="8"/>
      <c r="P9" s="8"/>
      <c r="Q9" s="11"/>
      <c r="R9" s="11"/>
      <c r="S9" s="11"/>
      <c r="T9" s="8"/>
      <c r="U9" s="8"/>
      <c r="V9" s="11"/>
      <c r="W9" s="11"/>
      <c r="X9" s="11"/>
      <c r="Y9" s="8"/>
      <c r="Z9" s="8"/>
      <c r="AA9" s="11"/>
      <c r="AB9" s="11"/>
      <c r="AC9" s="11"/>
      <c r="AD9" s="11"/>
      <c r="AE9" s="11"/>
      <c r="AF9" s="11"/>
      <c r="AG9" s="11"/>
      <c r="AH9" s="11"/>
      <c r="AI9" s="8"/>
    </row>
    <row r="10" spans="1:171" ht="42" customHeight="1" thickBot="1">
      <c r="B10" s="18"/>
      <c r="C10" s="18"/>
      <c r="D10" s="22"/>
      <c r="E10" s="83" t="s">
        <v>120</v>
      </c>
      <c r="F10" s="8"/>
      <c r="G10" s="8"/>
      <c r="H10" s="32" t="s">
        <v>21</v>
      </c>
      <c r="I10" s="8"/>
      <c r="J10" s="8"/>
      <c r="K10" s="8"/>
      <c r="L10" s="11"/>
      <c r="M10" s="11"/>
      <c r="N10" s="11"/>
      <c r="O10" s="8"/>
      <c r="P10" s="8"/>
      <c r="Q10" s="11"/>
      <c r="R10" s="11"/>
      <c r="S10" s="11"/>
      <c r="T10" s="8"/>
      <c r="U10" s="8"/>
      <c r="V10" s="11"/>
      <c r="W10" s="11"/>
      <c r="X10" s="11"/>
      <c r="Y10" s="8"/>
      <c r="Z10" s="8"/>
      <c r="AA10" s="11"/>
      <c r="AB10" s="11"/>
      <c r="AC10" s="11"/>
      <c r="AD10" s="11"/>
      <c r="AE10" s="11"/>
      <c r="AF10" s="11"/>
      <c r="AG10" s="11"/>
      <c r="AH10" s="11"/>
      <c r="AI10" s="8"/>
    </row>
    <row r="11" spans="1:171" ht="65.25" customHeight="1">
      <c r="A11" s="27">
        <v>1</v>
      </c>
      <c r="B11" s="18"/>
      <c r="C11" s="18"/>
      <c r="D11" s="22"/>
      <c r="E11" s="101" t="s">
        <v>128</v>
      </c>
      <c r="F11" s="8" t="s">
        <v>153</v>
      </c>
      <c r="G11" s="8"/>
      <c r="H11" s="8"/>
      <c r="I11" s="8"/>
      <c r="J11" s="8">
        <v>106</v>
      </c>
      <c r="K11" s="8"/>
      <c r="L11" s="11"/>
      <c r="M11" s="11"/>
      <c r="N11" s="11"/>
      <c r="O11" s="8">
        <v>106</v>
      </c>
      <c r="P11" s="8"/>
      <c r="Q11" s="11"/>
      <c r="R11" s="11"/>
      <c r="S11" s="11"/>
      <c r="T11" s="8">
        <v>106</v>
      </c>
      <c r="U11" s="8"/>
      <c r="V11" s="11"/>
      <c r="W11" s="11"/>
      <c r="X11" s="11"/>
      <c r="Y11" s="8">
        <v>106</v>
      </c>
      <c r="Z11" s="8"/>
      <c r="AA11" s="11"/>
      <c r="AB11" s="11"/>
      <c r="AC11" s="11"/>
      <c r="AD11" s="11">
        <v>106</v>
      </c>
      <c r="AE11" s="11"/>
      <c r="AF11" s="11"/>
      <c r="AG11" s="11"/>
      <c r="AH11" s="11"/>
      <c r="AI11" s="8"/>
    </row>
    <row r="12" spans="1:171" s="50" customFormat="1" ht="67.5" customHeight="1" thickBot="1">
      <c r="A12" s="27">
        <v>1</v>
      </c>
      <c r="B12" s="18"/>
      <c r="C12" s="18"/>
      <c r="D12" s="22"/>
      <c r="E12" s="83" t="s">
        <v>254</v>
      </c>
      <c r="F12" s="8" t="s">
        <v>153</v>
      </c>
      <c r="G12" s="8"/>
      <c r="H12" s="8"/>
      <c r="I12" s="8"/>
      <c r="J12" s="8">
        <v>106</v>
      </c>
      <c r="K12" s="8"/>
      <c r="L12" s="11"/>
      <c r="M12" s="11"/>
      <c r="N12" s="11"/>
      <c r="O12" s="8">
        <v>106</v>
      </c>
      <c r="P12" s="8"/>
      <c r="Q12" s="11"/>
      <c r="R12" s="11"/>
      <c r="S12" s="11"/>
      <c r="T12" s="8">
        <v>106</v>
      </c>
      <c r="U12" s="8"/>
      <c r="V12" s="11"/>
      <c r="W12" s="11"/>
      <c r="X12" s="11"/>
      <c r="Y12" s="8">
        <v>106</v>
      </c>
      <c r="Z12" s="8"/>
      <c r="AA12" s="11"/>
      <c r="AB12" s="11"/>
      <c r="AC12" s="11"/>
      <c r="AD12" s="11">
        <v>106</v>
      </c>
      <c r="AE12" s="11"/>
      <c r="AF12" s="11"/>
      <c r="AG12" s="11"/>
      <c r="AH12" s="11"/>
      <c r="AI12" s="10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</row>
    <row r="13" spans="1:171" ht="191.25" customHeight="1" thickBot="1">
      <c r="A13" s="27">
        <v>5</v>
      </c>
      <c r="B13" s="18"/>
      <c r="C13" s="18" t="s">
        <v>28</v>
      </c>
      <c r="D13" s="22"/>
      <c r="E13" s="83" t="s">
        <v>255</v>
      </c>
      <c r="F13" s="1" t="s">
        <v>177</v>
      </c>
      <c r="G13" s="30" t="s">
        <v>31</v>
      </c>
      <c r="H13" s="32" t="s">
        <v>11</v>
      </c>
      <c r="I13" s="1" t="s">
        <v>104</v>
      </c>
      <c r="J13" s="1">
        <v>1</v>
      </c>
      <c r="K13" s="2"/>
      <c r="L13" s="3"/>
      <c r="M13" s="3"/>
      <c r="N13" s="3"/>
      <c r="O13" s="1">
        <v>1</v>
      </c>
      <c r="P13" s="2"/>
      <c r="Q13" s="3"/>
      <c r="R13" s="3"/>
      <c r="S13" s="3"/>
      <c r="T13" s="1"/>
      <c r="U13" s="2"/>
      <c r="V13" s="3"/>
      <c r="W13" s="3"/>
      <c r="X13" s="3"/>
      <c r="Y13" s="1"/>
      <c r="Z13" s="2"/>
      <c r="AA13" s="3"/>
      <c r="AB13" s="3"/>
      <c r="AC13" s="3"/>
      <c r="AD13" s="3"/>
      <c r="AE13" s="3"/>
      <c r="AF13" s="3"/>
      <c r="AG13" s="3"/>
      <c r="AH13" s="3"/>
      <c r="AI13" s="1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</row>
    <row r="14" spans="1:171" ht="51" customHeight="1">
      <c r="B14" s="18"/>
      <c r="C14" s="18"/>
      <c r="D14" s="22"/>
      <c r="E14" s="83" t="s">
        <v>336</v>
      </c>
      <c r="F14" s="8"/>
      <c r="G14" s="8"/>
      <c r="H14" s="8"/>
      <c r="I14" s="8"/>
      <c r="J14" s="8"/>
      <c r="K14" s="8"/>
      <c r="L14" s="11"/>
      <c r="M14" s="11"/>
      <c r="N14" s="11"/>
      <c r="O14" s="8"/>
      <c r="P14" s="8"/>
      <c r="Q14" s="11"/>
      <c r="R14" s="11"/>
      <c r="S14" s="11"/>
      <c r="T14" s="8"/>
      <c r="U14" s="8"/>
      <c r="V14" s="11"/>
      <c r="W14" s="11"/>
      <c r="X14" s="11"/>
      <c r="Y14" s="8"/>
      <c r="Z14" s="8"/>
      <c r="AA14" s="11"/>
      <c r="AB14" s="11"/>
      <c r="AC14" s="11"/>
      <c r="AD14" s="11"/>
      <c r="AE14" s="11"/>
      <c r="AF14" s="11"/>
      <c r="AG14" s="11"/>
      <c r="AH14" s="11"/>
      <c r="AI14" s="8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</row>
    <row r="15" spans="1:171" s="51" customFormat="1" ht="63" customHeight="1">
      <c r="A15" s="27">
        <v>2</v>
      </c>
      <c r="B15" s="18"/>
      <c r="C15" s="18"/>
      <c r="D15" s="22"/>
      <c r="E15" s="83" t="s">
        <v>257</v>
      </c>
      <c r="F15" s="8" t="s">
        <v>180</v>
      </c>
      <c r="G15" s="8"/>
      <c r="H15" s="8"/>
      <c r="I15" s="8"/>
      <c r="J15" s="10">
        <v>4180</v>
      </c>
      <c r="K15" s="10"/>
      <c r="L15" s="11"/>
      <c r="M15" s="11"/>
      <c r="N15" s="11"/>
      <c r="O15" s="10">
        <v>4598</v>
      </c>
      <c r="P15" s="10"/>
      <c r="Q15" s="11"/>
      <c r="R15" s="11" t="s">
        <v>10</v>
      </c>
      <c r="S15" s="11"/>
      <c r="T15" s="10">
        <v>5057.8</v>
      </c>
      <c r="U15" s="10"/>
      <c r="V15" s="11"/>
      <c r="W15" s="11"/>
      <c r="X15" s="11"/>
      <c r="Y15" s="10">
        <v>5563.6</v>
      </c>
      <c r="Z15" s="10"/>
      <c r="AA15" s="11"/>
      <c r="AB15" s="11"/>
      <c r="AC15" s="11"/>
      <c r="AD15" s="67">
        <v>6119.9</v>
      </c>
      <c r="AE15" s="11"/>
      <c r="AF15" s="11"/>
      <c r="AG15" s="11"/>
      <c r="AH15" s="11"/>
      <c r="AI15" s="10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</row>
    <row r="16" spans="1:171" ht="80.25" customHeight="1">
      <c r="A16" s="27">
        <v>2</v>
      </c>
      <c r="B16" s="18"/>
      <c r="C16" s="18"/>
      <c r="D16" s="22"/>
      <c r="E16" s="83" t="s">
        <v>256</v>
      </c>
      <c r="F16" s="8" t="s">
        <v>153</v>
      </c>
      <c r="G16" s="8"/>
      <c r="H16" s="8"/>
      <c r="I16" s="8"/>
      <c r="J16" s="8">
        <v>105</v>
      </c>
      <c r="K16" s="8"/>
      <c r="L16" s="11"/>
      <c r="M16" s="11"/>
      <c r="N16" s="11"/>
      <c r="O16" s="8">
        <v>105</v>
      </c>
      <c r="P16" s="8"/>
      <c r="Q16" s="11"/>
      <c r="R16" s="11"/>
      <c r="S16" s="11"/>
      <c r="T16" s="8">
        <v>106</v>
      </c>
      <c r="U16" s="8"/>
      <c r="V16" s="11"/>
      <c r="W16" s="11"/>
      <c r="X16" s="11"/>
      <c r="Y16" s="8">
        <v>106</v>
      </c>
      <c r="Z16" s="8"/>
      <c r="AA16" s="11"/>
      <c r="AB16" s="11"/>
      <c r="AC16" s="11"/>
      <c r="AD16" s="11">
        <v>106.5</v>
      </c>
      <c r="AE16" s="11"/>
      <c r="AF16" s="11"/>
      <c r="AG16" s="11"/>
      <c r="AH16" s="11"/>
      <c r="AI16" s="8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</row>
    <row r="17" spans="1:229" s="51" customFormat="1" ht="95.25" customHeight="1">
      <c r="A17" s="27">
        <v>3</v>
      </c>
      <c r="B17" s="18"/>
      <c r="C17" s="18"/>
      <c r="D17" s="22"/>
      <c r="E17" s="86" t="s">
        <v>258</v>
      </c>
      <c r="F17" s="69" t="s">
        <v>153</v>
      </c>
      <c r="G17" s="69"/>
      <c r="H17" s="69"/>
      <c r="I17" s="69"/>
      <c r="J17" s="69">
        <v>75.900000000000006</v>
      </c>
      <c r="K17" s="69"/>
      <c r="L17" s="69"/>
      <c r="M17" s="69"/>
      <c r="N17" s="69"/>
      <c r="O17" s="69">
        <v>76.099999999999994</v>
      </c>
      <c r="P17" s="69"/>
      <c r="Q17" s="69"/>
      <c r="R17" s="69"/>
      <c r="S17" s="69"/>
      <c r="T17" s="69">
        <v>78.2</v>
      </c>
      <c r="U17" s="69"/>
      <c r="V17" s="69"/>
      <c r="W17" s="69"/>
      <c r="X17" s="69"/>
      <c r="Y17" s="69">
        <v>78.2</v>
      </c>
      <c r="Z17" s="69"/>
      <c r="AA17" s="69"/>
      <c r="AB17" s="69"/>
      <c r="AC17" s="69"/>
      <c r="AD17" s="69">
        <v>78.2</v>
      </c>
      <c r="AE17" s="69"/>
      <c r="AF17" s="69"/>
      <c r="AG17" s="69"/>
      <c r="AH17" s="69"/>
      <c r="AI17" s="6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</row>
    <row r="18" spans="1:229" s="50" customFormat="1" ht="59.25" customHeight="1">
      <c r="A18" s="27"/>
      <c r="B18" s="18"/>
      <c r="C18" s="18"/>
      <c r="D18" s="22"/>
      <c r="E18" s="83" t="s">
        <v>259</v>
      </c>
      <c r="F18" s="8"/>
      <c r="G18" s="8"/>
      <c r="H18" s="8"/>
      <c r="I18" s="8"/>
      <c r="J18" s="8"/>
      <c r="K18" s="8"/>
      <c r="L18" s="11"/>
      <c r="M18" s="11"/>
      <c r="N18" s="11"/>
      <c r="O18" s="8"/>
      <c r="P18" s="8"/>
      <c r="Q18" s="11"/>
      <c r="R18" s="11"/>
      <c r="S18" s="11"/>
      <c r="T18" s="8"/>
      <c r="U18" s="8"/>
      <c r="V18" s="11"/>
      <c r="W18" s="11"/>
      <c r="X18" s="11"/>
      <c r="Y18" s="8"/>
      <c r="Z18" s="8"/>
      <c r="AA18" s="11"/>
      <c r="AB18" s="11"/>
      <c r="AC18" s="11"/>
      <c r="AD18" s="11"/>
      <c r="AE18" s="11"/>
      <c r="AF18" s="11"/>
      <c r="AG18" s="11"/>
      <c r="AH18" s="11"/>
      <c r="AI18" s="8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38"/>
      <c r="AZ18" s="38"/>
      <c r="BA18" s="38"/>
      <c r="BB18" s="38"/>
      <c r="BC18" s="38"/>
      <c r="BD18" s="38"/>
      <c r="BE18" s="38"/>
    </row>
    <row r="19" spans="1:229" ht="91.5" customHeight="1">
      <c r="A19" s="27">
        <v>4</v>
      </c>
      <c r="B19" s="18"/>
      <c r="C19" s="18"/>
      <c r="D19" s="22"/>
      <c r="E19" s="83" t="s">
        <v>260</v>
      </c>
      <c r="F19" s="8" t="s">
        <v>153</v>
      </c>
      <c r="G19" s="8"/>
      <c r="H19" s="8"/>
      <c r="I19" s="8"/>
      <c r="J19" s="8">
        <v>106</v>
      </c>
      <c r="K19" s="10"/>
      <c r="L19" s="11"/>
      <c r="M19" s="11"/>
      <c r="N19" s="11"/>
      <c r="O19" s="8">
        <v>106</v>
      </c>
      <c r="P19" s="10"/>
      <c r="Q19" s="11"/>
      <c r="R19" s="11"/>
      <c r="S19" s="11"/>
      <c r="T19" s="8">
        <v>106</v>
      </c>
      <c r="U19" s="10"/>
      <c r="V19" s="11"/>
      <c r="W19" s="11"/>
      <c r="X19" s="11"/>
      <c r="Y19" s="8">
        <v>106</v>
      </c>
      <c r="Z19" s="10"/>
      <c r="AA19" s="11"/>
      <c r="AB19" s="11"/>
      <c r="AC19" s="11"/>
      <c r="AD19" s="11">
        <v>106</v>
      </c>
      <c r="AE19" s="11"/>
      <c r="AF19" s="11"/>
      <c r="AG19" s="11"/>
      <c r="AH19" s="11"/>
      <c r="AI19" s="8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</row>
    <row r="20" spans="1:229" ht="119.25" customHeight="1">
      <c r="A20" s="27">
        <v>7</v>
      </c>
      <c r="B20" s="18"/>
      <c r="C20" s="18"/>
      <c r="D20" s="22"/>
      <c r="E20" s="87" t="s">
        <v>261</v>
      </c>
      <c r="F20" s="10" t="s">
        <v>153</v>
      </c>
      <c r="G20" s="10"/>
      <c r="H20" s="10"/>
      <c r="I20" s="10"/>
      <c r="J20" s="10">
        <v>108</v>
      </c>
      <c r="K20" s="10"/>
      <c r="L20" s="10"/>
      <c r="M20" s="10"/>
      <c r="N20" s="10"/>
      <c r="O20" s="10">
        <v>110</v>
      </c>
      <c r="P20" s="10"/>
      <c r="Q20" s="10"/>
      <c r="R20" s="10"/>
      <c r="S20" s="10"/>
      <c r="T20" s="10">
        <v>110</v>
      </c>
      <c r="U20" s="10"/>
      <c r="V20" s="10"/>
      <c r="W20" s="10"/>
      <c r="X20" s="10"/>
      <c r="Y20" s="10">
        <v>111</v>
      </c>
      <c r="Z20" s="10"/>
      <c r="AA20" s="10"/>
      <c r="AB20" s="10"/>
      <c r="AC20" s="10"/>
      <c r="AD20" s="10">
        <v>111.2</v>
      </c>
      <c r="AE20" s="10"/>
      <c r="AF20" s="10"/>
      <c r="AG20" s="10"/>
      <c r="AH20" s="10"/>
      <c r="AI20" s="10"/>
    </row>
    <row r="21" spans="1:229" ht="45" customHeight="1">
      <c r="A21" s="27">
        <v>11</v>
      </c>
      <c r="B21" s="18"/>
      <c r="C21" s="18"/>
      <c r="D21" s="22"/>
      <c r="E21" s="83" t="s">
        <v>262</v>
      </c>
      <c r="F21" s="8" t="s">
        <v>153</v>
      </c>
      <c r="G21" s="8"/>
      <c r="H21" s="8"/>
      <c r="I21" s="8"/>
      <c r="J21" s="8">
        <v>110</v>
      </c>
      <c r="K21" s="8"/>
      <c r="L21" s="8"/>
      <c r="M21" s="8"/>
      <c r="N21" s="8"/>
      <c r="O21" s="8">
        <v>110</v>
      </c>
      <c r="P21" s="8"/>
      <c r="Q21" s="8"/>
      <c r="R21" s="8"/>
      <c r="S21" s="8"/>
      <c r="T21" s="8">
        <v>110</v>
      </c>
      <c r="U21" s="8"/>
      <c r="V21" s="8"/>
      <c r="W21" s="8"/>
      <c r="X21" s="8"/>
      <c r="Y21" s="8"/>
      <c r="Z21" s="8"/>
      <c r="AA21" s="8"/>
      <c r="AB21" s="8"/>
      <c r="AC21" s="8"/>
      <c r="AD21" s="8">
        <v>110</v>
      </c>
      <c r="AE21" s="8"/>
      <c r="AF21" s="8"/>
      <c r="AG21" s="8"/>
      <c r="AH21" s="8"/>
      <c r="AI21" s="8"/>
    </row>
    <row r="22" spans="1:229" ht="80.25" customHeight="1">
      <c r="B22" s="18"/>
      <c r="C22" s="18"/>
      <c r="D22" s="22"/>
      <c r="E22" s="83" t="s">
        <v>35</v>
      </c>
      <c r="F22" s="8"/>
      <c r="G22" s="8"/>
      <c r="H22" s="8"/>
      <c r="I22" s="8"/>
      <c r="J22" s="8"/>
      <c r="K22" s="8"/>
      <c r="L22" s="11"/>
      <c r="M22" s="11"/>
      <c r="N22" s="11"/>
      <c r="O22" s="8"/>
      <c r="P22" s="8"/>
      <c r="Q22" s="11"/>
      <c r="R22" s="11"/>
      <c r="S22" s="11"/>
      <c r="T22" s="8"/>
      <c r="U22" s="8"/>
      <c r="V22" s="11"/>
      <c r="W22" s="11"/>
      <c r="X22" s="11"/>
      <c r="Y22" s="8"/>
      <c r="Z22" s="8"/>
      <c r="AA22" s="11"/>
      <c r="AB22" s="11"/>
      <c r="AC22" s="11"/>
      <c r="AD22" s="11"/>
      <c r="AE22" s="11"/>
      <c r="AF22" s="11"/>
      <c r="AG22" s="11"/>
      <c r="AH22" s="11"/>
      <c r="AI22" s="8"/>
    </row>
    <row r="23" spans="1:229" s="51" customFormat="1" ht="60.75" customHeight="1">
      <c r="A23" s="27">
        <v>3</v>
      </c>
      <c r="B23" s="18"/>
      <c r="C23" s="18"/>
      <c r="D23" s="22"/>
      <c r="E23" s="83" t="s">
        <v>36</v>
      </c>
      <c r="F23" s="8" t="s">
        <v>152</v>
      </c>
      <c r="G23" s="8"/>
      <c r="H23" s="8"/>
      <c r="I23" s="8"/>
      <c r="J23" s="10">
        <v>18296</v>
      </c>
      <c r="K23" s="8"/>
      <c r="L23" s="8"/>
      <c r="M23" s="8"/>
      <c r="N23" s="8"/>
      <c r="O23" s="10">
        <v>19106.400000000001</v>
      </c>
      <c r="P23" s="8"/>
      <c r="Q23" s="8"/>
      <c r="R23" s="8"/>
      <c r="S23" s="8"/>
      <c r="T23" s="10">
        <v>19952.7</v>
      </c>
      <c r="U23" s="8"/>
      <c r="V23" s="8"/>
      <c r="W23" s="8"/>
      <c r="X23" s="8"/>
      <c r="Y23" s="10" t="s">
        <v>182</v>
      </c>
      <c r="Z23" s="8"/>
      <c r="AA23" s="8"/>
      <c r="AB23" s="8"/>
      <c r="AC23" s="8"/>
      <c r="AD23" s="8">
        <v>21759.3</v>
      </c>
      <c r="AE23" s="8"/>
      <c r="AF23" s="8"/>
      <c r="AG23" s="8"/>
      <c r="AH23" s="8"/>
      <c r="AI23" s="10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</row>
    <row r="24" spans="1:229" s="51" customFormat="1" ht="69.75" customHeight="1">
      <c r="A24" s="27">
        <v>4</v>
      </c>
      <c r="B24" s="18"/>
      <c r="C24" s="18"/>
      <c r="D24" s="22"/>
      <c r="E24" s="83" t="s">
        <v>37</v>
      </c>
      <c r="F24" s="8" t="s">
        <v>153</v>
      </c>
      <c r="G24" s="8"/>
      <c r="H24" s="8"/>
      <c r="I24" s="8"/>
      <c r="J24" s="10">
        <v>103.7</v>
      </c>
      <c r="K24" s="8"/>
      <c r="L24" s="11"/>
      <c r="M24" s="11"/>
      <c r="N24" s="11"/>
      <c r="O24" s="10">
        <v>103.8</v>
      </c>
      <c r="P24" s="8"/>
      <c r="Q24" s="11"/>
      <c r="R24" s="11"/>
      <c r="S24" s="11"/>
      <c r="T24" s="10">
        <v>103.9</v>
      </c>
      <c r="U24" s="8"/>
      <c r="V24" s="11"/>
      <c r="W24" s="11"/>
      <c r="X24" s="11"/>
      <c r="Y24" s="10">
        <v>104</v>
      </c>
      <c r="Z24" s="8"/>
      <c r="AA24" s="11"/>
      <c r="AB24" s="11"/>
      <c r="AC24" s="11"/>
      <c r="AD24" s="11">
        <v>104.1</v>
      </c>
      <c r="AE24" s="11"/>
      <c r="AF24" s="11"/>
      <c r="AG24" s="11"/>
      <c r="AH24" s="11"/>
      <c r="AI24" s="10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</row>
    <row r="25" spans="1:229" ht="81" customHeight="1">
      <c r="A25" s="27">
        <v>5</v>
      </c>
      <c r="B25" s="18"/>
      <c r="C25" s="18"/>
      <c r="D25" s="22"/>
      <c r="E25" s="83" t="s">
        <v>38</v>
      </c>
      <c r="F25" s="8" t="s">
        <v>180</v>
      </c>
      <c r="G25" s="8"/>
      <c r="H25" s="8"/>
      <c r="I25" s="8"/>
      <c r="J25" s="10">
        <v>15701.4</v>
      </c>
      <c r="K25" s="10"/>
      <c r="L25" s="10"/>
      <c r="M25" s="10"/>
      <c r="N25" s="10"/>
      <c r="O25" s="10">
        <v>16408</v>
      </c>
      <c r="P25" s="10"/>
      <c r="Q25" s="10"/>
      <c r="R25" s="10"/>
      <c r="S25" s="10"/>
      <c r="T25" s="10">
        <v>17146.400000000001</v>
      </c>
      <c r="U25" s="10"/>
      <c r="V25" s="10"/>
      <c r="W25" s="10"/>
      <c r="X25" s="10"/>
      <c r="Y25" s="10">
        <v>17918</v>
      </c>
      <c r="Z25" s="10"/>
      <c r="AA25" s="10"/>
      <c r="AB25" s="10"/>
      <c r="AC25" s="10"/>
      <c r="AD25" s="10">
        <v>18724</v>
      </c>
      <c r="AE25" s="10"/>
      <c r="AF25" s="10"/>
      <c r="AG25" s="10"/>
      <c r="AH25" s="10"/>
      <c r="AI25" s="8"/>
    </row>
    <row r="26" spans="1:229" ht="55.5" customHeight="1">
      <c r="A26" s="27">
        <v>6</v>
      </c>
      <c r="B26" s="18"/>
      <c r="C26" s="18"/>
      <c r="D26" s="22"/>
      <c r="E26" s="83" t="s">
        <v>218</v>
      </c>
      <c r="F26" s="8" t="s">
        <v>180</v>
      </c>
      <c r="G26" s="8"/>
      <c r="H26" s="8" t="s">
        <v>19</v>
      </c>
      <c r="J26" s="8">
        <v>2594.6</v>
      </c>
      <c r="K26" s="8"/>
      <c r="L26" s="8"/>
      <c r="M26" s="8"/>
      <c r="N26" s="8"/>
      <c r="O26" s="8">
        <v>2698.4</v>
      </c>
      <c r="P26" s="8"/>
      <c r="Q26" s="8"/>
      <c r="R26" s="8"/>
      <c r="S26" s="8"/>
      <c r="T26" s="8">
        <v>2806.3</v>
      </c>
      <c r="U26" s="8"/>
      <c r="V26" s="8"/>
      <c r="W26" s="8"/>
      <c r="X26" s="8"/>
      <c r="Y26" s="8">
        <v>2918.6</v>
      </c>
      <c r="Z26" s="8"/>
      <c r="AA26" s="8"/>
      <c r="AB26" s="8"/>
      <c r="AC26" s="8"/>
      <c r="AD26" s="8">
        <v>3035.3</v>
      </c>
      <c r="AE26" s="8"/>
      <c r="AF26" s="8"/>
      <c r="AG26" s="8"/>
      <c r="AH26" s="8"/>
      <c r="AI26" s="8"/>
    </row>
    <row r="27" spans="1:229" ht="132" customHeight="1">
      <c r="B27" s="18"/>
      <c r="C27" s="18"/>
      <c r="D27" s="22"/>
      <c r="E27" s="83" t="s">
        <v>39</v>
      </c>
      <c r="F27" s="8"/>
      <c r="G27" s="8"/>
      <c r="H27" s="8"/>
      <c r="I27" s="8"/>
      <c r="J27" s="8"/>
      <c r="K27" s="8"/>
      <c r="L27" s="11"/>
      <c r="M27" s="11"/>
      <c r="N27" s="11"/>
      <c r="O27" s="8"/>
      <c r="P27" s="8"/>
      <c r="Q27" s="11"/>
      <c r="R27" s="11"/>
      <c r="S27" s="11"/>
      <c r="T27" s="8"/>
      <c r="U27" s="8"/>
      <c r="V27" s="11"/>
      <c r="W27" s="11"/>
      <c r="X27" s="11"/>
      <c r="Y27" s="8"/>
      <c r="Z27" s="8"/>
      <c r="AA27" s="11"/>
      <c r="AB27" s="11"/>
      <c r="AC27" s="11"/>
      <c r="AD27" s="11"/>
      <c r="AE27" s="11"/>
      <c r="AF27" s="11"/>
      <c r="AG27" s="11"/>
      <c r="AH27" s="11"/>
      <c r="AI27" s="8"/>
    </row>
    <row r="28" spans="1:229" s="51" customFormat="1" ht="92.25" customHeight="1">
      <c r="A28" s="27">
        <v>27</v>
      </c>
      <c r="B28" s="18"/>
      <c r="C28" s="18"/>
      <c r="D28" s="22"/>
      <c r="E28" s="83" t="s">
        <v>40</v>
      </c>
      <c r="F28" s="8"/>
      <c r="G28" s="8"/>
      <c r="H28" s="8"/>
      <c r="I28" s="8"/>
      <c r="J28" s="10">
        <v>103.6</v>
      </c>
      <c r="K28" s="10"/>
      <c r="L28" s="11"/>
      <c r="M28" s="11"/>
      <c r="N28" s="11"/>
      <c r="O28" s="10">
        <v>103.7</v>
      </c>
      <c r="P28" s="10"/>
      <c r="Q28" s="11"/>
      <c r="R28" s="11"/>
      <c r="S28" s="11"/>
      <c r="T28" s="10">
        <v>103.8</v>
      </c>
      <c r="U28" s="10"/>
      <c r="V28" s="11"/>
      <c r="W28" s="11"/>
      <c r="X28" s="11"/>
      <c r="Y28" s="10">
        <v>103.9</v>
      </c>
      <c r="Z28" s="10"/>
      <c r="AA28" s="11"/>
      <c r="AB28" s="11"/>
      <c r="AC28" s="11"/>
      <c r="AD28" s="11">
        <v>104</v>
      </c>
      <c r="AE28" s="11"/>
      <c r="AF28" s="11"/>
      <c r="AG28" s="11"/>
      <c r="AH28" s="11"/>
      <c r="AI28" s="10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</row>
    <row r="29" spans="1:229" ht="143.25" customHeight="1" thickBot="1">
      <c r="A29" s="27">
        <v>28</v>
      </c>
      <c r="B29" s="18"/>
      <c r="C29" s="18"/>
      <c r="D29" s="22"/>
      <c r="E29" s="83" t="s">
        <v>41</v>
      </c>
      <c r="F29" s="8" t="s">
        <v>362</v>
      </c>
      <c r="G29" s="8"/>
      <c r="H29" s="8"/>
      <c r="I29" s="8"/>
      <c r="J29" s="79" t="s">
        <v>183</v>
      </c>
      <c r="K29" s="79"/>
      <c r="L29" s="79"/>
      <c r="M29" s="79"/>
      <c r="N29" s="79"/>
      <c r="O29" s="79" t="s">
        <v>184</v>
      </c>
      <c r="P29" s="79"/>
      <c r="Q29" s="79"/>
      <c r="R29" s="79"/>
      <c r="S29" s="79"/>
      <c r="T29" s="79" t="s">
        <v>185</v>
      </c>
      <c r="U29" s="79"/>
      <c r="V29" s="79"/>
      <c r="W29" s="79"/>
      <c r="X29" s="79"/>
      <c r="Y29" s="79" t="s">
        <v>186</v>
      </c>
      <c r="Z29" s="79"/>
      <c r="AA29" s="79"/>
      <c r="AB29" s="79"/>
      <c r="AC29" s="79"/>
      <c r="AD29" s="79" t="s">
        <v>187</v>
      </c>
      <c r="AE29" s="79"/>
      <c r="AF29" s="70"/>
      <c r="AG29" s="70"/>
      <c r="AH29" s="70"/>
      <c r="AI29" s="8"/>
    </row>
    <row r="30" spans="1:229" ht="194.25" customHeight="1" thickBot="1">
      <c r="A30" s="169"/>
      <c r="B30" s="18"/>
      <c r="C30" s="18"/>
      <c r="D30" s="22"/>
      <c r="E30" s="178" t="s">
        <v>427</v>
      </c>
      <c r="F30" s="118" t="s">
        <v>180</v>
      </c>
      <c r="G30" s="132" t="s">
        <v>1</v>
      </c>
      <c r="H30" s="118" t="s">
        <v>430</v>
      </c>
      <c r="I30" s="97" t="s">
        <v>428</v>
      </c>
      <c r="J30" s="118"/>
      <c r="K30" s="118"/>
      <c r="L30" s="118"/>
      <c r="M30" s="118"/>
      <c r="N30" s="118"/>
      <c r="O30" s="115"/>
      <c r="P30" s="118"/>
      <c r="Q30" s="118"/>
      <c r="R30" s="118"/>
      <c r="S30" s="118"/>
      <c r="T30" s="115">
        <v>17</v>
      </c>
      <c r="U30" s="118" t="s">
        <v>429</v>
      </c>
      <c r="V30" s="118"/>
      <c r="W30" s="118"/>
      <c r="X30" s="118"/>
      <c r="Y30" s="118">
        <v>36.5</v>
      </c>
      <c r="Z30" s="118" t="s">
        <v>429</v>
      </c>
      <c r="AA30" s="118"/>
      <c r="AB30" s="118"/>
      <c r="AC30" s="118"/>
      <c r="AD30" s="115">
        <v>70</v>
      </c>
      <c r="AE30" s="118" t="s">
        <v>6</v>
      </c>
      <c r="AF30" s="118"/>
      <c r="AG30" s="118"/>
      <c r="AH30" s="118"/>
      <c r="AI30" s="115">
        <v>123.5</v>
      </c>
    </row>
    <row r="31" spans="1:229" s="51" customFormat="1" ht="104.25" customHeight="1">
      <c r="A31" s="27">
        <v>29</v>
      </c>
      <c r="B31" s="18"/>
      <c r="C31" s="18"/>
      <c r="D31" s="22"/>
      <c r="E31" s="83" t="s">
        <v>42</v>
      </c>
      <c r="F31" s="8" t="s">
        <v>153</v>
      </c>
      <c r="G31" s="8"/>
      <c r="H31" s="8"/>
      <c r="I31" s="8"/>
      <c r="J31" s="10">
        <v>63</v>
      </c>
      <c r="K31" s="10"/>
      <c r="L31" s="11"/>
      <c r="M31" s="11"/>
      <c r="N31" s="11"/>
      <c r="O31" s="10">
        <v>61</v>
      </c>
      <c r="P31" s="10"/>
      <c r="Q31" s="11"/>
      <c r="R31" s="11"/>
      <c r="S31" s="11"/>
      <c r="T31" s="10">
        <v>59</v>
      </c>
      <c r="U31" s="10"/>
      <c r="V31" s="11"/>
      <c r="W31" s="11"/>
      <c r="X31" s="11"/>
      <c r="Y31" s="10">
        <v>59</v>
      </c>
      <c r="Z31" s="10"/>
      <c r="AA31" s="11"/>
      <c r="AB31" s="11"/>
      <c r="AC31" s="11"/>
      <c r="AD31" s="10">
        <v>59</v>
      </c>
      <c r="AE31" s="11"/>
      <c r="AF31" s="11"/>
      <c r="AG31" s="11"/>
      <c r="AH31" s="11"/>
      <c r="AI31" s="10">
        <f t="shared" ref="AI31:AI88" si="0">J31+O31+T31+Y31+AD31</f>
        <v>301</v>
      </c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</row>
    <row r="32" spans="1:229" s="51" customFormat="1" ht="97.5" customHeight="1">
      <c r="A32" s="27">
        <v>30</v>
      </c>
      <c r="B32" s="18"/>
      <c r="C32" s="18"/>
      <c r="D32" s="22"/>
      <c r="E32" s="101" t="s">
        <v>43</v>
      </c>
      <c r="F32" s="8" t="s">
        <v>153</v>
      </c>
      <c r="G32" s="8"/>
      <c r="H32" s="8"/>
      <c r="I32" s="8"/>
      <c r="J32" s="8">
        <v>104.1</v>
      </c>
      <c r="K32" s="8"/>
      <c r="L32" s="11"/>
      <c r="M32" s="11"/>
      <c r="N32" s="11"/>
      <c r="O32" s="8">
        <v>104.2</v>
      </c>
      <c r="P32" s="8"/>
      <c r="Q32" s="11"/>
      <c r="R32" s="11"/>
      <c r="S32" s="11"/>
      <c r="T32" s="8">
        <v>104.3</v>
      </c>
      <c r="U32" s="8"/>
      <c r="V32" s="11"/>
      <c r="W32" s="11"/>
      <c r="X32" s="11"/>
      <c r="Y32" s="8">
        <v>104.4</v>
      </c>
      <c r="Z32" s="8"/>
      <c r="AA32" s="11"/>
      <c r="AB32" s="11"/>
      <c r="AC32" s="11"/>
      <c r="AD32" s="10">
        <v>104.5</v>
      </c>
      <c r="AE32" s="11"/>
      <c r="AF32" s="11"/>
      <c r="AG32" s="11"/>
      <c r="AH32" s="11"/>
      <c r="AI32" s="10">
        <f t="shared" si="0"/>
        <v>521.5</v>
      </c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</row>
    <row r="33" spans="1:229" s="51" customFormat="1" ht="134.25" customHeight="1">
      <c r="A33" s="27">
        <v>31</v>
      </c>
      <c r="B33" s="18"/>
      <c r="C33" s="18"/>
      <c r="D33" s="22"/>
      <c r="E33" s="83" t="s">
        <v>44</v>
      </c>
      <c r="F33" s="8" t="s">
        <v>153</v>
      </c>
      <c r="G33" s="8"/>
      <c r="H33" s="8"/>
      <c r="I33" s="8"/>
      <c r="J33" s="8">
        <v>8.3000000000000007</v>
      </c>
      <c r="K33" s="8"/>
      <c r="L33" s="11"/>
      <c r="M33" s="11"/>
      <c r="N33" s="11"/>
      <c r="O33" s="8">
        <v>8.4</v>
      </c>
      <c r="P33" s="8"/>
      <c r="Q33" s="11"/>
      <c r="R33" s="11"/>
      <c r="S33" s="11"/>
      <c r="T33" s="8">
        <v>8.4</v>
      </c>
      <c r="U33" s="8"/>
      <c r="V33" s="11"/>
      <c r="W33" s="11"/>
      <c r="X33" s="11"/>
      <c r="Y33" s="8">
        <v>8.4</v>
      </c>
      <c r="Z33" s="8"/>
      <c r="AA33" s="11"/>
      <c r="AB33" s="11"/>
      <c r="AC33" s="11"/>
      <c r="AD33" s="10">
        <v>8.4</v>
      </c>
      <c r="AE33" s="11"/>
      <c r="AF33" s="11"/>
      <c r="AG33" s="11"/>
      <c r="AH33" s="11"/>
      <c r="AI33" s="10">
        <f t="shared" si="0"/>
        <v>41.9</v>
      </c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</row>
    <row r="34" spans="1:229" ht="109.5" customHeight="1">
      <c r="A34" s="27">
        <v>32</v>
      </c>
      <c r="B34" s="18"/>
      <c r="C34" s="18"/>
      <c r="D34" s="22"/>
      <c r="E34" s="83" t="s">
        <v>45</v>
      </c>
      <c r="F34" s="8" t="s">
        <v>153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0">
        <f t="shared" si="0"/>
        <v>0</v>
      </c>
    </row>
    <row r="35" spans="1:229" ht="221.25" customHeight="1">
      <c r="A35" s="27">
        <v>56</v>
      </c>
      <c r="B35" s="18"/>
      <c r="C35" s="18" t="s">
        <v>28</v>
      </c>
      <c r="D35" s="22"/>
      <c r="E35" s="83" t="s">
        <v>234</v>
      </c>
      <c r="F35" s="8" t="s">
        <v>150</v>
      </c>
      <c r="G35" s="8"/>
      <c r="H35" s="8" t="s">
        <v>19</v>
      </c>
      <c r="I35" s="8"/>
      <c r="J35" s="79" t="s">
        <v>379</v>
      </c>
      <c r="K35" s="78"/>
      <c r="L35" s="80"/>
      <c r="M35" s="80"/>
      <c r="N35" s="80"/>
      <c r="O35" s="79" t="s">
        <v>188</v>
      </c>
      <c r="P35" s="78"/>
      <c r="Q35" s="80"/>
      <c r="R35" s="80"/>
      <c r="S35" s="80"/>
      <c r="T35" s="79" t="s">
        <v>189</v>
      </c>
      <c r="U35" s="78"/>
      <c r="V35" s="80"/>
      <c r="W35" s="80"/>
      <c r="X35" s="80"/>
      <c r="Y35" s="79" t="s">
        <v>190</v>
      </c>
      <c r="Z35" s="78"/>
      <c r="AA35" s="80"/>
      <c r="AB35" s="80"/>
      <c r="AC35" s="80"/>
      <c r="AD35" s="79" t="s">
        <v>191</v>
      </c>
      <c r="AE35" s="11"/>
      <c r="AF35" s="11"/>
      <c r="AG35" s="11"/>
      <c r="AH35" s="11"/>
      <c r="AI35" s="10"/>
    </row>
    <row r="36" spans="1:229" ht="25.5" customHeight="1">
      <c r="A36" s="272">
        <v>33</v>
      </c>
      <c r="B36" s="24"/>
      <c r="C36" s="272"/>
      <c r="D36" s="270"/>
      <c r="E36" s="83" t="s">
        <v>46</v>
      </c>
      <c r="F36" s="8" t="s">
        <v>153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10"/>
    </row>
    <row r="37" spans="1:229" ht="12.75" customHeight="1">
      <c r="A37" s="274"/>
      <c r="B37" s="25"/>
      <c r="C37" s="274"/>
      <c r="D37" s="283"/>
      <c r="E37" s="83" t="s">
        <v>238</v>
      </c>
      <c r="F37" s="8" t="s">
        <v>153</v>
      </c>
      <c r="G37" s="8"/>
      <c r="H37" s="8"/>
      <c r="I37" s="8"/>
      <c r="J37" s="8">
        <v>5.4</v>
      </c>
      <c r="K37" s="8"/>
      <c r="L37" s="8"/>
      <c r="M37" s="8"/>
      <c r="N37" s="8"/>
      <c r="O37" s="8">
        <v>6.6</v>
      </c>
      <c r="P37" s="8"/>
      <c r="Q37" s="8"/>
      <c r="R37" s="8"/>
      <c r="S37" s="8"/>
      <c r="T37" s="8">
        <v>7.2</v>
      </c>
      <c r="U37" s="8"/>
      <c r="V37" s="8"/>
      <c r="W37" s="8"/>
      <c r="X37" s="8"/>
      <c r="Y37" s="8">
        <v>8</v>
      </c>
      <c r="Z37" s="8"/>
      <c r="AA37" s="8"/>
      <c r="AB37" s="8"/>
      <c r="AC37" s="8"/>
      <c r="AD37" s="8">
        <v>8.8000000000000007</v>
      </c>
      <c r="AE37" s="8"/>
      <c r="AF37" s="8"/>
      <c r="AG37" s="8"/>
      <c r="AH37" s="8"/>
      <c r="AI37" s="10"/>
    </row>
    <row r="38" spans="1:229" ht="12.75" customHeight="1">
      <c r="A38" s="274"/>
      <c r="B38" s="25"/>
      <c r="C38" s="274"/>
      <c r="D38" s="283"/>
      <c r="E38" s="83" t="s">
        <v>237</v>
      </c>
      <c r="F38" s="8" t="s">
        <v>153</v>
      </c>
      <c r="G38" s="8"/>
      <c r="H38" s="8"/>
      <c r="I38" s="8"/>
      <c r="J38" s="8">
        <v>14.5</v>
      </c>
      <c r="K38" s="8"/>
      <c r="L38" s="8"/>
      <c r="M38" s="8"/>
      <c r="N38" s="8"/>
      <c r="O38" s="8">
        <v>15</v>
      </c>
      <c r="P38" s="8"/>
      <c r="Q38" s="8"/>
      <c r="R38" s="8"/>
      <c r="S38" s="8"/>
      <c r="T38" s="8">
        <v>16</v>
      </c>
      <c r="U38" s="8"/>
      <c r="V38" s="8"/>
      <c r="W38" s="8"/>
      <c r="X38" s="8"/>
      <c r="Y38" s="8">
        <v>17</v>
      </c>
      <c r="Z38" s="8"/>
      <c r="AA38" s="8"/>
      <c r="AB38" s="8"/>
      <c r="AC38" s="8"/>
      <c r="AD38" s="8">
        <v>17.899999999999999</v>
      </c>
      <c r="AE38" s="8"/>
      <c r="AF38" s="8"/>
      <c r="AG38" s="8"/>
      <c r="AH38" s="8"/>
      <c r="AI38" s="10"/>
    </row>
    <row r="39" spans="1:229" ht="12.75" customHeight="1">
      <c r="A39" s="273"/>
      <c r="B39" s="26"/>
      <c r="C39" s="273"/>
      <c r="D39" s="271"/>
      <c r="E39" s="83" t="s">
        <v>236</v>
      </c>
      <c r="F39" s="8" t="s">
        <v>153</v>
      </c>
      <c r="G39" s="8"/>
      <c r="H39" s="8"/>
      <c r="I39" s="8"/>
      <c r="J39" s="8">
        <v>11</v>
      </c>
      <c r="K39" s="8"/>
      <c r="L39" s="8"/>
      <c r="M39" s="8"/>
      <c r="N39" s="8"/>
      <c r="O39" s="8">
        <v>11.8</v>
      </c>
      <c r="P39" s="8"/>
      <c r="Q39" s="8"/>
      <c r="R39" s="8"/>
      <c r="S39" s="8"/>
      <c r="T39" s="8">
        <v>12.3</v>
      </c>
      <c r="U39" s="8"/>
      <c r="V39" s="8"/>
      <c r="W39" s="8"/>
      <c r="X39" s="8"/>
      <c r="Y39" s="8">
        <v>13.1</v>
      </c>
      <c r="Z39" s="8"/>
      <c r="AA39" s="8"/>
      <c r="AB39" s="8"/>
      <c r="AC39" s="8"/>
      <c r="AD39" s="8">
        <v>14</v>
      </c>
      <c r="AE39" s="8"/>
      <c r="AF39" s="8"/>
      <c r="AG39" s="8"/>
      <c r="AH39" s="8"/>
      <c r="AI39" s="10"/>
    </row>
    <row r="40" spans="1:229" ht="40.5" customHeight="1">
      <c r="A40" s="275">
        <v>57</v>
      </c>
      <c r="B40" s="272"/>
      <c r="C40" s="272" t="s">
        <v>28</v>
      </c>
      <c r="D40" s="270"/>
      <c r="E40" s="83" t="s">
        <v>22</v>
      </c>
      <c r="F40" s="8" t="s">
        <v>151</v>
      </c>
      <c r="G40" s="8"/>
      <c r="H40" s="8" t="s">
        <v>19</v>
      </c>
      <c r="I40" s="8"/>
      <c r="J40" s="8"/>
      <c r="K40" s="10"/>
      <c r="L40" s="11"/>
      <c r="M40" s="11"/>
      <c r="N40" s="11"/>
      <c r="O40" s="8"/>
      <c r="P40" s="10"/>
      <c r="Q40" s="11"/>
      <c r="R40" s="11"/>
      <c r="S40" s="11"/>
      <c r="T40" s="8"/>
      <c r="U40" s="10"/>
      <c r="V40" s="11"/>
      <c r="W40" s="11"/>
      <c r="X40" s="11"/>
      <c r="Y40" s="8"/>
      <c r="Z40" s="10"/>
      <c r="AA40" s="11"/>
      <c r="AB40" s="11"/>
      <c r="AC40" s="11"/>
      <c r="AD40" s="11"/>
      <c r="AE40" s="11"/>
      <c r="AF40" s="11"/>
      <c r="AG40" s="11"/>
      <c r="AH40" s="11"/>
      <c r="AI40" s="10"/>
    </row>
    <row r="41" spans="1:229" ht="25.5" customHeight="1">
      <c r="A41" s="275"/>
      <c r="B41" s="274"/>
      <c r="C41" s="274"/>
      <c r="D41" s="283"/>
      <c r="E41" s="83" t="s">
        <v>240</v>
      </c>
      <c r="F41" s="8"/>
      <c r="G41" s="8"/>
      <c r="H41" s="8"/>
      <c r="I41" s="8"/>
      <c r="J41" s="8">
        <v>1.9</v>
      </c>
      <c r="K41" s="10"/>
      <c r="L41" s="11"/>
      <c r="M41" s="11"/>
      <c r="N41" s="11"/>
      <c r="O41" s="8">
        <v>2</v>
      </c>
      <c r="P41" s="10"/>
      <c r="Q41" s="11"/>
      <c r="R41" s="11"/>
      <c r="S41" s="11"/>
      <c r="T41" s="8">
        <v>2</v>
      </c>
      <c r="U41" s="10"/>
      <c r="V41" s="11"/>
      <c r="W41" s="11"/>
      <c r="X41" s="11"/>
      <c r="Y41" s="8">
        <v>2.1</v>
      </c>
      <c r="Z41" s="10"/>
      <c r="AA41" s="11"/>
      <c r="AB41" s="11"/>
      <c r="AC41" s="11"/>
      <c r="AD41" s="10">
        <v>2.2000000000000002</v>
      </c>
      <c r="AE41" s="11"/>
      <c r="AF41" s="11"/>
      <c r="AG41" s="11"/>
      <c r="AH41" s="11"/>
      <c r="AI41" s="10"/>
    </row>
    <row r="42" spans="1:229" ht="12.75" customHeight="1">
      <c r="A42" s="275"/>
      <c r="B42" s="274"/>
      <c r="C42" s="274"/>
      <c r="D42" s="283"/>
      <c r="E42" s="83" t="s">
        <v>235</v>
      </c>
      <c r="F42" s="8"/>
      <c r="G42" s="8"/>
      <c r="H42" s="8"/>
      <c r="I42" s="8"/>
      <c r="J42" s="8">
        <v>13.4</v>
      </c>
      <c r="K42" s="10"/>
      <c r="L42" s="11"/>
      <c r="M42" s="11"/>
      <c r="N42" s="11"/>
      <c r="O42" s="8">
        <v>13.9</v>
      </c>
      <c r="P42" s="10"/>
      <c r="Q42" s="11"/>
      <c r="R42" s="11"/>
      <c r="S42" s="11"/>
      <c r="T42" s="8">
        <v>14.4</v>
      </c>
      <c r="U42" s="10"/>
      <c r="V42" s="11"/>
      <c r="W42" s="11"/>
      <c r="X42" s="11"/>
      <c r="Y42" s="8">
        <v>14.9</v>
      </c>
      <c r="Z42" s="10"/>
      <c r="AA42" s="11"/>
      <c r="AB42" s="11"/>
      <c r="AC42" s="11"/>
      <c r="AD42" s="10">
        <v>15.2</v>
      </c>
      <c r="AE42" s="11"/>
      <c r="AF42" s="11"/>
      <c r="AG42" s="11"/>
      <c r="AH42" s="11"/>
      <c r="AI42" s="10"/>
    </row>
    <row r="43" spans="1:229" ht="13.5" customHeight="1" thickBot="1">
      <c r="A43" s="275"/>
      <c r="B43" s="273"/>
      <c r="C43" s="273"/>
      <c r="D43" s="271"/>
      <c r="E43" s="83" t="s">
        <v>239</v>
      </c>
      <c r="F43" s="8"/>
      <c r="G43" s="8"/>
      <c r="H43" s="8"/>
      <c r="I43" s="8"/>
      <c r="J43" s="8">
        <v>4.2</v>
      </c>
      <c r="K43" s="10"/>
      <c r="L43" s="11"/>
      <c r="M43" s="11"/>
      <c r="N43" s="11"/>
      <c r="O43" s="8">
        <v>4.2</v>
      </c>
      <c r="P43" s="10"/>
      <c r="Q43" s="11"/>
      <c r="R43" s="11"/>
      <c r="S43" s="11"/>
      <c r="T43" s="8">
        <v>4.3</v>
      </c>
      <c r="U43" s="10"/>
      <c r="V43" s="11"/>
      <c r="W43" s="11"/>
      <c r="X43" s="11"/>
      <c r="Y43" s="8">
        <v>4.3</v>
      </c>
      <c r="Z43" s="10"/>
      <c r="AA43" s="11"/>
      <c r="AB43" s="11"/>
      <c r="AC43" s="11"/>
      <c r="AD43" s="10">
        <v>4.3</v>
      </c>
      <c r="AE43" s="11"/>
      <c r="AF43" s="11"/>
      <c r="AG43" s="11"/>
      <c r="AH43" s="11"/>
      <c r="AI43" s="10"/>
    </row>
    <row r="44" spans="1:229" ht="117.75" customHeight="1" thickBot="1">
      <c r="B44" s="26"/>
      <c r="C44" s="18" t="s">
        <v>28</v>
      </c>
      <c r="D44" s="40"/>
      <c r="E44" s="93" t="s">
        <v>17</v>
      </c>
      <c r="F44" s="1" t="s">
        <v>180</v>
      </c>
      <c r="G44" s="157" t="s">
        <v>352</v>
      </c>
      <c r="H44" s="81" t="s">
        <v>353</v>
      </c>
      <c r="I44" s="81" t="s">
        <v>105</v>
      </c>
      <c r="J44" s="2">
        <v>50</v>
      </c>
      <c r="K44" s="2" t="s">
        <v>7</v>
      </c>
      <c r="L44" s="3"/>
      <c r="M44" s="3"/>
      <c r="N44" s="3"/>
      <c r="O44" s="30"/>
      <c r="Q44" s="11"/>
      <c r="R44" s="11"/>
      <c r="S44" s="11"/>
      <c r="T44" s="8"/>
      <c r="U44" s="10"/>
      <c r="V44" s="11"/>
      <c r="W44" s="11"/>
      <c r="X44" s="11"/>
      <c r="Y44" s="8"/>
      <c r="Z44" s="10"/>
      <c r="AA44" s="11"/>
      <c r="AB44" s="11"/>
      <c r="AC44" s="11"/>
      <c r="AD44" s="10"/>
      <c r="AE44" s="11"/>
      <c r="AF44" s="11"/>
      <c r="AG44" s="11"/>
      <c r="AH44" s="11"/>
      <c r="AI44" s="10">
        <f>J44</f>
        <v>50</v>
      </c>
    </row>
    <row r="45" spans="1:229" ht="143.25" customHeight="1" thickBot="1">
      <c r="A45" s="156"/>
      <c r="B45" s="155"/>
      <c r="C45" s="18"/>
      <c r="D45" s="40"/>
      <c r="E45" s="263" t="s">
        <v>414</v>
      </c>
      <c r="F45" s="1" t="s">
        <v>180</v>
      </c>
      <c r="G45" s="77" t="s">
        <v>1</v>
      </c>
      <c r="H45" s="8" t="s">
        <v>413</v>
      </c>
      <c r="I45" s="92" t="s">
        <v>115</v>
      </c>
      <c r="J45" s="2"/>
      <c r="K45" s="2" t="s">
        <v>7</v>
      </c>
      <c r="L45" s="3"/>
      <c r="M45" s="3"/>
      <c r="N45" s="3"/>
      <c r="O45" s="174">
        <v>100</v>
      </c>
      <c r="P45" s="173" t="s">
        <v>7</v>
      </c>
      <c r="Q45" s="11"/>
      <c r="R45" s="11"/>
      <c r="S45" s="11"/>
      <c r="T45" s="10">
        <v>100</v>
      </c>
      <c r="U45" s="2" t="s">
        <v>7</v>
      </c>
      <c r="V45" s="11"/>
      <c r="W45" s="11"/>
      <c r="X45" s="11"/>
      <c r="Y45" s="10">
        <v>174</v>
      </c>
      <c r="Z45" s="2" t="s">
        <v>7</v>
      </c>
      <c r="AA45" s="11"/>
      <c r="AB45" s="11"/>
      <c r="AC45" s="11"/>
      <c r="AD45" s="10"/>
      <c r="AE45" s="11"/>
      <c r="AF45" s="11"/>
      <c r="AG45" s="11"/>
      <c r="AH45" s="11"/>
      <c r="AI45" s="10">
        <f>O45+T45+Y45</f>
        <v>374</v>
      </c>
    </row>
    <row r="46" spans="1:229" ht="113.25" customHeight="1">
      <c r="A46" s="27">
        <v>34</v>
      </c>
      <c r="B46" s="27"/>
      <c r="C46" s="27"/>
      <c r="D46" s="22"/>
      <c r="E46" s="83" t="s">
        <v>47</v>
      </c>
      <c r="F46" s="8" t="s">
        <v>153</v>
      </c>
      <c r="G46" s="8"/>
      <c r="H46" s="8"/>
      <c r="I46" s="8"/>
      <c r="J46" s="10">
        <v>84</v>
      </c>
      <c r="K46" s="10"/>
      <c r="L46" s="11"/>
      <c r="M46" s="11"/>
      <c r="N46" s="11"/>
      <c r="O46" s="10">
        <v>85</v>
      </c>
      <c r="P46" s="10"/>
      <c r="Q46" s="11"/>
      <c r="R46" s="11"/>
      <c r="S46" s="11"/>
      <c r="T46" s="10">
        <v>86</v>
      </c>
      <c r="U46" s="10"/>
      <c r="V46" s="11"/>
      <c r="W46" s="11"/>
      <c r="X46" s="11"/>
      <c r="Y46" s="10">
        <v>87</v>
      </c>
      <c r="Z46" s="10"/>
      <c r="AA46" s="11"/>
      <c r="AB46" s="11"/>
      <c r="AC46" s="11"/>
      <c r="AD46" s="10">
        <v>88</v>
      </c>
      <c r="AE46" s="11"/>
      <c r="AF46" s="11"/>
      <c r="AG46" s="11"/>
      <c r="AH46" s="11"/>
      <c r="AI46" s="10"/>
    </row>
    <row r="47" spans="1:229" ht="63.75" customHeight="1">
      <c r="A47" s="27">
        <v>62</v>
      </c>
      <c r="B47" s="27"/>
      <c r="C47" s="18" t="s">
        <v>28</v>
      </c>
      <c r="D47" s="22"/>
      <c r="E47" s="83" t="s">
        <v>241</v>
      </c>
      <c r="F47" s="8" t="s">
        <v>363</v>
      </c>
      <c r="G47" s="8"/>
      <c r="H47" s="8" t="s">
        <v>20</v>
      </c>
      <c r="I47" s="8"/>
      <c r="J47" s="8">
        <v>371.3</v>
      </c>
      <c r="K47" s="10"/>
      <c r="L47" s="11"/>
      <c r="M47" s="11"/>
      <c r="N47" s="11"/>
      <c r="O47" s="8">
        <v>376.6</v>
      </c>
      <c r="P47" s="10"/>
      <c r="Q47" s="11"/>
      <c r="R47" s="11"/>
      <c r="S47" s="11"/>
      <c r="T47" s="8">
        <v>381.8</v>
      </c>
      <c r="U47" s="10"/>
      <c r="V47" s="11"/>
      <c r="W47" s="11"/>
      <c r="X47" s="11"/>
      <c r="Y47" s="8">
        <v>387.1</v>
      </c>
      <c r="Z47" s="10"/>
      <c r="AA47" s="11"/>
      <c r="AB47" s="11"/>
      <c r="AC47" s="11"/>
      <c r="AD47" s="10">
        <v>392.5</v>
      </c>
      <c r="AE47" s="11"/>
      <c r="AF47" s="11"/>
      <c r="AG47" s="11"/>
      <c r="AH47" s="11"/>
      <c r="AI47" s="10"/>
    </row>
    <row r="48" spans="1:229" s="52" customFormat="1" ht="120" customHeight="1" thickBot="1">
      <c r="A48" s="27"/>
      <c r="B48" s="27"/>
      <c r="C48" s="27"/>
      <c r="D48" s="22"/>
      <c r="E48" s="83" t="s">
        <v>350</v>
      </c>
      <c r="F48" s="8"/>
      <c r="G48" s="8"/>
      <c r="H48" s="8"/>
      <c r="I48" s="8"/>
      <c r="J48" s="8"/>
      <c r="K48" s="8"/>
      <c r="L48" s="11"/>
      <c r="M48" s="11"/>
      <c r="N48" s="11"/>
      <c r="O48" s="8"/>
      <c r="P48" s="8"/>
      <c r="Q48" s="11"/>
      <c r="R48" s="11"/>
      <c r="S48" s="11"/>
      <c r="T48" s="8"/>
      <c r="U48" s="8"/>
      <c r="V48" s="11"/>
      <c r="W48" s="11"/>
      <c r="X48" s="11"/>
      <c r="Y48" s="8"/>
      <c r="Z48" s="8"/>
      <c r="AA48" s="11"/>
      <c r="AB48" s="11"/>
      <c r="AC48" s="11"/>
      <c r="AD48" s="11"/>
      <c r="AE48" s="11"/>
      <c r="AF48" s="11"/>
      <c r="AG48" s="11"/>
      <c r="AH48" s="11"/>
      <c r="AI48" s="10">
        <f t="shared" si="0"/>
        <v>0</v>
      </c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</row>
    <row r="49" spans="1:256" s="52" customFormat="1" ht="69" customHeight="1" thickBot="1">
      <c r="A49" s="27">
        <v>7</v>
      </c>
      <c r="B49" s="18"/>
      <c r="C49" s="18"/>
      <c r="D49" s="22"/>
      <c r="E49" s="101" t="s">
        <v>48</v>
      </c>
      <c r="F49" s="8" t="s">
        <v>153</v>
      </c>
      <c r="G49" s="8"/>
      <c r="H49" s="8"/>
      <c r="I49" s="8"/>
      <c r="J49" s="175">
        <v>103</v>
      </c>
      <c r="K49" s="91"/>
      <c r="L49" s="91"/>
      <c r="M49" s="91"/>
      <c r="N49" s="91"/>
      <c r="O49" s="8">
        <v>103</v>
      </c>
      <c r="P49" s="8"/>
      <c r="Q49" s="8"/>
      <c r="R49" s="8"/>
      <c r="S49" s="8"/>
      <c r="T49" s="8">
        <v>104</v>
      </c>
      <c r="U49" s="8"/>
      <c r="V49" s="8"/>
      <c r="W49" s="8"/>
      <c r="X49" s="8"/>
      <c r="Y49" s="8">
        <v>105</v>
      </c>
      <c r="Z49" s="8"/>
      <c r="AA49" s="8"/>
      <c r="AB49" s="8"/>
      <c r="AC49" s="8"/>
      <c r="AD49" s="8">
        <v>105</v>
      </c>
      <c r="AE49" s="8"/>
      <c r="AF49" s="8"/>
      <c r="AG49" s="8"/>
      <c r="AH49" s="8"/>
      <c r="AI49" s="10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</row>
    <row r="50" spans="1:256" s="52" customFormat="1" ht="107.25" customHeight="1">
      <c r="A50" s="27"/>
      <c r="B50" s="18"/>
      <c r="C50" s="18"/>
      <c r="D50" s="22"/>
      <c r="E50" s="83" t="s">
        <v>351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0">
        <f t="shared" si="0"/>
        <v>0</v>
      </c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</row>
    <row r="51" spans="1:256" s="52" customFormat="1" ht="93.75" customHeight="1">
      <c r="A51" s="27">
        <v>8</v>
      </c>
      <c r="B51" s="18"/>
      <c r="C51" s="18"/>
      <c r="D51" s="22"/>
      <c r="E51" s="83" t="s">
        <v>219</v>
      </c>
      <c r="F51" s="72" t="s">
        <v>145</v>
      </c>
      <c r="G51" s="72"/>
      <c r="H51" s="72"/>
      <c r="I51" s="72"/>
      <c r="J51" s="72">
        <v>1526</v>
      </c>
      <c r="K51" s="72"/>
      <c r="L51" s="72"/>
      <c r="M51" s="72"/>
      <c r="N51" s="72"/>
      <c r="O51" s="72">
        <v>1528</v>
      </c>
      <c r="P51" s="72"/>
      <c r="Q51" s="72"/>
      <c r="R51" s="72"/>
      <c r="S51" s="72"/>
      <c r="T51" s="72">
        <v>1529</v>
      </c>
      <c r="U51" s="72"/>
      <c r="V51" s="72"/>
      <c r="W51" s="72"/>
      <c r="X51" s="72"/>
      <c r="Y51" s="72">
        <v>1530</v>
      </c>
      <c r="Z51" s="72"/>
      <c r="AA51" s="72"/>
      <c r="AB51" s="72"/>
      <c r="AC51" s="72"/>
      <c r="AD51" s="72">
        <v>1531</v>
      </c>
      <c r="AE51" s="72"/>
      <c r="AF51" s="72"/>
      <c r="AG51" s="72"/>
      <c r="AH51" s="72"/>
      <c r="AI51" s="10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</row>
    <row r="52" spans="1:256" s="52" customFormat="1" ht="120.75" customHeight="1">
      <c r="A52" s="27">
        <v>35</v>
      </c>
      <c r="B52" s="18"/>
      <c r="C52" s="18"/>
      <c r="D52" s="22"/>
      <c r="E52" s="83" t="s">
        <v>49</v>
      </c>
      <c r="F52" s="8" t="s">
        <v>153</v>
      </c>
      <c r="G52" s="8"/>
      <c r="H52" s="8"/>
      <c r="I52" s="8"/>
      <c r="J52" s="10">
        <v>77.400000000000006</v>
      </c>
      <c r="K52" s="10"/>
      <c r="L52" s="11"/>
      <c r="M52" s="11"/>
      <c r="N52" s="11"/>
      <c r="O52" s="10">
        <v>77.5</v>
      </c>
      <c r="P52" s="10"/>
      <c r="Q52" s="11"/>
      <c r="R52" s="11"/>
      <c r="S52" s="11"/>
      <c r="T52" s="10">
        <v>77.599999999999994</v>
      </c>
      <c r="U52" s="10"/>
      <c r="V52" s="11"/>
      <c r="W52" s="11"/>
      <c r="X52" s="11"/>
      <c r="Y52" s="10">
        <v>77.8</v>
      </c>
      <c r="Z52" s="10"/>
      <c r="AA52" s="11"/>
      <c r="AB52" s="11"/>
      <c r="AC52" s="11"/>
      <c r="AD52" s="11">
        <v>78</v>
      </c>
      <c r="AE52" s="11"/>
      <c r="AF52" s="11"/>
      <c r="AG52" s="11"/>
      <c r="AH52" s="11"/>
      <c r="AI52" s="10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</row>
    <row r="53" spans="1:256" s="52" customFormat="1" ht="39.75" customHeight="1">
      <c r="A53" s="27"/>
      <c r="B53" s="18"/>
      <c r="C53" s="18"/>
      <c r="D53" s="22"/>
      <c r="E53" s="83" t="s">
        <v>242</v>
      </c>
      <c r="F53" s="13" t="s">
        <v>153</v>
      </c>
      <c r="G53" s="13"/>
      <c r="H53" s="13"/>
      <c r="I53" s="13"/>
      <c r="J53" s="73">
        <v>76</v>
      </c>
      <c r="K53" s="74"/>
      <c r="L53" s="68"/>
      <c r="M53" s="68"/>
      <c r="N53" s="68"/>
      <c r="O53" s="73">
        <v>78</v>
      </c>
      <c r="P53" s="74"/>
      <c r="Q53" s="68"/>
      <c r="R53" s="68"/>
      <c r="S53" s="68"/>
      <c r="T53" s="73">
        <v>79</v>
      </c>
      <c r="U53" s="74"/>
      <c r="V53" s="68"/>
      <c r="W53" s="68"/>
      <c r="X53" s="68"/>
      <c r="Y53" s="73">
        <v>80</v>
      </c>
      <c r="Z53" s="74"/>
      <c r="AA53" s="68"/>
      <c r="AB53" s="68"/>
      <c r="AC53" s="68"/>
      <c r="AD53" s="68">
        <v>81</v>
      </c>
      <c r="AE53" s="68"/>
      <c r="AF53" s="68"/>
      <c r="AG53" s="68"/>
      <c r="AH53" s="68"/>
      <c r="AI53" s="10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</row>
    <row r="54" spans="1:256" ht="114" customHeight="1">
      <c r="A54" s="27">
        <v>36</v>
      </c>
      <c r="B54" s="18"/>
      <c r="C54" s="18"/>
      <c r="D54" s="39"/>
      <c r="E54" s="101" t="s">
        <v>50</v>
      </c>
      <c r="F54" s="13" t="s">
        <v>180</v>
      </c>
      <c r="G54" s="72"/>
      <c r="H54" s="72"/>
      <c r="I54" s="72"/>
      <c r="J54" s="75">
        <v>4073</v>
      </c>
      <c r="K54" s="76"/>
      <c r="L54" s="76"/>
      <c r="M54" s="76"/>
      <c r="N54" s="76"/>
      <c r="O54" s="75">
        <v>4196</v>
      </c>
      <c r="P54" s="76"/>
      <c r="Q54" s="76"/>
      <c r="R54" s="76"/>
      <c r="S54" s="76"/>
      <c r="T54" s="75">
        <v>4363</v>
      </c>
      <c r="U54" s="76"/>
      <c r="V54" s="76"/>
      <c r="W54" s="76"/>
      <c r="X54" s="76"/>
      <c r="Y54" s="75">
        <v>4582</v>
      </c>
      <c r="Z54" s="76"/>
      <c r="AA54" s="76"/>
      <c r="AB54" s="76"/>
      <c r="AC54" s="76"/>
      <c r="AD54" s="75">
        <v>4811</v>
      </c>
      <c r="AE54" s="76"/>
      <c r="AF54" s="76"/>
      <c r="AG54" s="76"/>
      <c r="AH54" s="76"/>
      <c r="AI54" s="10"/>
    </row>
    <row r="55" spans="1:256" s="52" customFormat="1" ht="111.75" customHeight="1">
      <c r="A55" s="27">
        <v>37</v>
      </c>
      <c r="B55" s="18"/>
      <c r="C55" s="18"/>
      <c r="D55" s="22"/>
      <c r="E55" s="83" t="s">
        <v>220</v>
      </c>
      <c r="F55" s="8" t="s">
        <v>364</v>
      </c>
      <c r="G55" s="8"/>
      <c r="H55" s="8"/>
      <c r="I55" s="8"/>
      <c r="J55" s="62">
        <v>233</v>
      </c>
      <c r="K55" s="10"/>
      <c r="L55" s="11"/>
      <c r="M55" s="11"/>
      <c r="N55" s="11"/>
      <c r="O55" s="62">
        <v>234</v>
      </c>
      <c r="P55" s="10"/>
      <c r="Q55" s="11"/>
      <c r="R55" s="11"/>
      <c r="S55" s="11"/>
      <c r="T55" s="62">
        <v>235</v>
      </c>
      <c r="U55" s="62"/>
      <c r="V55" s="11"/>
      <c r="W55" s="11"/>
      <c r="X55" s="11"/>
      <c r="Y55" s="62">
        <v>236</v>
      </c>
      <c r="Z55" s="10"/>
      <c r="AA55" s="11"/>
      <c r="AB55" s="11"/>
      <c r="AC55" s="11"/>
      <c r="AD55" s="11">
        <v>237</v>
      </c>
      <c r="AE55" s="11"/>
      <c r="AF55" s="11"/>
      <c r="AG55" s="11"/>
      <c r="AH55" s="11"/>
      <c r="AI55" s="10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</row>
    <row r="56" spans="1:256" ht="120.75" customHeight="1">
      <c r="B56" s="18"/>
      <c r="C56" s="18"/>
      <c r="D56" s="22"/>
      <c r="E56" s="83" t="s">
        <v>118</v>
      </c>
      <c r="F56" s="8"/>
      <c r="G56" s="8"/>
      <c r="H56" s="8"/>
      <c r="I56" s="8"/>
      <c r="J56" s="8"/>
      <c r="K56" s="10"/>
      <c r="L56" s="11"/>
      <c r="M56" s="11"/>
      <c r="N56" s="11"/>
      <c r="O56" s="9"/>
      <c r="P56" s="10"/>
      <c r="Q56" s="4"/>
      <c r="R56" s="4"/>
      <c r="S56" s="4"/>
      <c r="T56" s="8"/>
      <c r="U56" s="10"/>
      <c r="V56" s="4"/>
      <c r="W56" s="4"/>
      <c r="X56" s="4"/>
      <c r="Y56" s="8"/>
      <c r="Z56" s="10"/>
      <c r="AA56" s="4"/>
      <c r="AB56" s="4"/>
      <c r="AC56" s="4"/>
      <c r="AD56" s="4"/>
      <c r="AE56" s="4"/>
      <c r="AF56" s="4"/>
      <c r="AG56" s="4"/>
      <c r="AH56" s="4"/>
      <c r="AI56" s="10">
        <f t="shared" si="0"/>
        <v>0</v>
      </c>
    </row>
    <row r="57" spans="1:256" ht="70.5" customHeight="1">
      <c r="B57" s="18"/>
      <c r="C57" s="18"/>
      <c r="D57" s="22"/>
      <c r="E57" s="83" t="s">
        <v>32</v>
      </c>
      <c r="F57" s="8"/>
      <c r="G57" s="8"/>
      <c r="H57" s="8"/>
      <c r="I57" s="8"/>
      <c r="J57" s="8"/>
      <c r="K57" s="10"/>
      <c r="L57" s="11"/>
      <c r="M57" s="11"/>
      <c r="N57" s="11"/>
      <c r="O57" s="9"/>
      <c r="P57" s="10"/>
      <c r="Q57" s="4"/>
      <c r="R57" s="4"/>
      <c r="S57" s="4"/>
      <c r="T57" s="8"/>
      <c r="U57" s="10"/>
      <c r="V57" s="4"/>
      <c r="W57" s="4"/>
      <c r="X57" s="4"/>
      <c r="Y57" s="8"/>
      <c r="Z57" s="10"/>
      <c r="AA57" s="4"/>
      <c r="AB57" s="4"/>
      <c r="AC57" s="4"/>
      <c r="AD57" s="4"/>
      <c r="AE57" s="4"/>
      <c r="AF57" s="4"/>
      <c r="AG57" s="4"/>
      <c r="AH57" s="4"/>
      <c r="AI57" s="10">
        <f t="shared" si="0"/>
        <v>0</v>
      </c>
    </row>
    <row r="58" spans="1:256" ht="57.75" customHeight="1">
      <c r="A58" s="27">
        <v>9</v>
      </c>
      <c r="B58" s="18"/>
      <c r="C58" s="18"/>
      <c r="D58" s="22"/>
      <c r="E58" s="83" t="s">
        <v>33</v>
      </c>
      <c r="F58" s="8" t="s">
        <v>153</v>
      </c>
      <c r="G58" s="8"/>
      <c r="H58" s="8"/>
      <c r="I58" s="8"/>
      <c r="J58" s="8">
        <v>100</v>
      </c>
      <c r="K58" s="8"/>
      <c r="L58" s="8"/>
      <c r="M58" s="8"/>
      <c r="N58" s="8"/>
      <c r="O58" s="8">
        <v>100</v>
      </c>
      <c r="P58" s="8"/>
      <c r="Q58" s="8"/>
      <c r="R58" s="8"/>
      <c r="S58" s="8"/>
      <c r="T58" s="8">
        <v>100</v>
      </c>
      <c r="U58" s="8"/>
      <c r="V58" s="8"/>
      <c r="W58" s="8"/>
      <c r="X58" s="8"/>
      <c r="Y58" s="8">
        <v>100</v>
      </c>
      <c r="Z58" s="8"/>
      <c r="AA58" s="8"/>
      <c r="AB58" s="8"/>
      <c r="AC58" s="8"/>
      <c r="AD58" s="8">
        <v>100</v>
      </c>
      <c r="AE58" s="8"/>
      <c r="AF58" s="8"/>
      <c r="AG58" s="8"/>
      <c r="AH58" s="8"/>
      <c r="AI58" s="10"/>
    </row>
    <row r="59" spans="1:256" ht="68.25" customHeight="1">
      <c r="A59" s="27">
        <v>38</v>
      </c>
      <c r="B59" s="18"/>
      <c r="C59" s="18"/>
      <c r="D59" s="22"/>
      <c r="E59" s="83" t="s">
        <v>51</v>
      </c>
      <c r="F59" s="8" t="s">
        <v>180</v>
      </c>
      <c r="G59" s="8"/>
      <c r="H59" s="8"/>
      <c r="I59" s="8"/>
      <c r="J59" s="8">
        <v>4490</v>
      </c>
      <c r="K59" s="8"/>
      <c r="L59" s="8"/>
      <c r="M59" s="8"/>
      <c r="N59" s="8"/>
      <c r="O59" s="8">
        <v>4490</v>
      </c>
      <c r="P59" s="8"/>
      <c r="Q59" s="8"/>
      <c r="R59" s="8"/>
      <c r="S59" s="8"/>
      <c r="T59" s="8">
        <v>4490</v>
      </c>
      <c r="U59" s="8"/>
      <c r="V59" s="8"/>
      <c r="W59" s="8"/>
      <c r="X59" s="8"/>
      <c r="Y59" s="8">
        <v>4490</v>
      </c>
      <c r="Z59" s="8"/>
      <c r="AA59" s="8"/>
      <c r="AB59" s="8"/>
      <c r="AC59" s="8"/>
      <c r="AD59" s="8">
        <v>4490</v>
      </c>
      <c r="AE59" s="8"/>
      <c r="AF59" s="8"/>
      <c r="AG59" s="8"/>
      <c r="AH59" s="8"/>
      <c r="AI59" s="10"/>
    </row>
    <row r="60" spans="1:256" s="49" customFormat="1" ht="109.5" customHeight="1">
      <c r="A60" s="27">
        <v>39</v>
      </c>
      <c r="B60" s="18"/>
      <c r="C60" s="18"/>
      <c r="D60" s="22"/>
      <c r="E60" s="83" t="s">
        <v>52</v>
      </c>
      <c r="F60" s="8" t="s">
        <v>153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10">
        <f t="shared" si="0"/>
        <v>0</v>
      </c>
    </row>
    <row r="61" spans="1:256" s="49" customFormat="1" ht="92.25" customHeight="1">
      <c r="A61" s="27">
        <v>10</v>
      </c>
      <c r="B61" s="18"/>
      <c r="C61" s="18"/>
      <c r="D61" s="22"/>
      <c r="E61" s="86" t="s">
        <v>53</v>
      </c>
      <c r="F61" s="8" t="s">
        <v>153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10">
        <f t="shared" si="0"/>
        <v>0</v>
      </c>
    </row>
    <row r="62" spans="1:256" s="49" customFormat="1" ht="171" customHeight="1">
      <c r="A62" s="27">
        <v>65</v>
      </c>
      <c r="B62" s="18"/>
      <c r="C62" s="18"/>
      <c r="D62" s="22"/>
      <c r="E62" s="83" t="s">
        <v>299</v>
      </c>
      <c r="F62" s="8" t="s">
        <v>145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10">
        <f t="shared" si="0"/>
        <v>0</v>
      </c>
    </row>
    <row r="63" spans="1:256" s="52" customFormat="1" ht="107.25" customHeight="1">
      <c r="A63" s="27">
        <v>41</v>
      </c>
      <c r="B63" s="18"/>
      <c r="C63" s="18"/>
      <c r="D63" s="22"/>
      <c r="E63" s="83" t="s">
        <v>221</v>
      </c>
      <c r="F63" s="8" t="s">
        <v>153</v>
      </c>
      <c r="G63" s="8"/>
      <c r="H63" s="8"/>
      <c r="I63" s="8"/>
      <c r="J63" s="62">
        <v>61</v>
      </c>
      <c r="K63" s="10"/>
      <c r="L63" s="11"/>
      <c r="M63" s="11"/>
      <c r="N63" s="11"/>
      <c r="O63" s="62">
        <v>62</v>
      </c>
      <c r="P63" s="10"/>
      <c r="Q63" s="11"/>
      <c r="R63" s="11"/>
      <c r="S63" s="11"/>
      <c r="T63" s="62">
        <v>63</v>
      </c>
      <c r="U63" s="62"/>
      <c r="V63" s="11"/>
      <c r="W63" s="11"/>
      <c r="X63" s="11"/>
      <c r="Y63" s="62">
        <v>64</v>
      </c>
      <c r="Z63" s="10"/>
      <c r="AA63" s="11"/>
      <c r="AB63" s="11"/>
      <c r="AC63" s="11"/>
      <c r="AD63" s="11">
        <v>65</v>
      </c>
      <c r="AE63" s="11"/>
      <c r="AF63" s="11"/>
      <c r="AG63" s="11"/>
      <c r="AH63" s="11"/>
      <c r="AI63" s="10">
        <f t="shared" si="0"/>
        <v>315</v>
      </c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</row>
    <row r="64" spans="1:256" s="52" customFormat="1" ht="135.75" customHeight="1">
      <c r="A64" s="27">
        <v>42</v>
      </c>
      <c r="B64" s="18"/>
      <c r="C64" s="18"/>
      <c r="D64" s="22"/>
      <c r="E64" s="83" t="s">
        <v>222</v>
      </c>
      <c r="F64" s="8" t="s">
        <v>153</v>
      </c>
      <c r="G64" s="8"/>
      <c r="H64" s="8"/>
      <c r="I64" s="8"/>
      <c r="J64" s="62">
        <v>60</v>
      </c>
      <c r="K64" s="10"/>
      <c r="L64" s="11"/>
      <c r="M64" s="11"/>
      <c r="N64" s="11"/>
      <c r="O64" s="10">
        <v>62</v>
      </c>
      <c r="P64" s="10"/>
      <c r="Q64" s="11"/>
      <c r="R64" s="11"/>
      <c r="S64" s="11"/>
      <c r="T64" s="62">
        <v>68</v>
      </c>
      <c r="U64" s="62"/>
      <c r="V64" s="11"/>
      <c r="W64" s="11"/>
      <c r="X64" s="11"/>
      <c r="Y64" s="62">
        <v>70</v>
      </c>
      <c r="Z64" s="10"/>
      <c r="AA64" s="11"/>
      <c r="AB64" s="11"/>
      <c r="AC64" s="11"/>
      <c r="AD64" s="11">
        <v>75</v>
      </c>
      <c r="AE64" s="11"/>
      <c r="AF64" s="11"/>
      <c r="AG64" s="11"/>
      <c r="AH64" s="11"/>
      <c r="AI64" s="10">
        <f t="shared" si="0"/>
        <v>335</v>
      </c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29" s="52" customFormat="1" ht="134.25" customHeight="1">
      <c r="A65" s="27">
        <v>43</v>
      </c>
      <c r="B65" s="18"/>
      <c r="C65" s="18"/>
      <c r="D65" s="22"/>
      <c r="E65" s="83" t="s">
        <v>54</v>
      </c>
      <c r="F65" s="8" t="s">
        <v>153</v>
      </c>
      <c r="G65" s="8"/>
      <c r="H65" s="8"/>
      <c r="I65" s="8"/>
      <c r="J65" s="62">
        <v>90</v>
      </c>
      <c r="K65" s="62"/>
      <c r="L65" s="11"/>
      <c r="M65" s="11"/>
      <c r="N65" s="11"/>
      <c r="O65" s="62">
        <v>90</v>
      </c>
      <c r="P65" s="62"/>
      <c r="Q65" s="11"/>
      <c r="R65" s="11"/>
      <c r="S65" s="11"/>
      <c r="T65" s="62">
        <v>90</v>
      </c>
      <c r="U65" s="62"/>
      <c r="V65" s="11"/>
      <c r="W65" s="11"/>
      <c r="X65" s="11"/>
      <c r="Y65" s="62">
        <v>90</v>
      </c>
      <c r="Z65" s="62"/>
      <c r="AA65" s="11"/>
      <c r="AB65" s="11"/>
      <c r="AC65" s="11"/>
      <c r="AD65" s="11">
        <v>90</v>
      </c>
      <c r="AE65" s="11"/>
      <c r="AF65" s="11"/>
      <c r="AG65" s="11"/>
      <c r="AH65" s="11"/>
      <c r="AI65" s="10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</row>
    <row r="66" spans="1:229" ht="51.75" customHeight="1">
      <c r="B66" s="18"/>
      <c r="C66" s="18"/>
      <c r="D66" s="63"/>
      <c r="E66" s="101" t="s">
        <v>342</v>
      </c>
      <c r="F66" s="118"/>
      <c r="G66" s="118"/>
      <c r="H66" s="118"/>
      <c r="I66" s="118"/>
      <c r="J66" s="118"/>
      <c r="K66" s="118"/>
      <c r="L66" s="147"/>
      <c r="M66" s="147"/>
      <c r="N66" s="147"/>
      <c r="O66" s="118"/>
      <c r="P66" s="118"/>
      <c r="Q66" s="147"/>
      <c r="R66" s="147"/>
      <c r="S66" s="147"/>
      <c r="T66" s="118"/>
      <c r="U66" s="118"/>
      <c r="V66" s="147"/>
      <c r="W66" s="147"/>
      <c r="X66" s="147"/>
      <c r="Y66" s="118"/>
      <c r="Z66" s="118"/>
      <c r="AA66" s="147"/>
      <c r="AB66" s="147"/>
      <c r="AC66" s="147"/>
      <c r="AD66" s="147"/>
      <c r="AE66" s="147"/>
      <c r="AF66" s="147"/>
      <c r="AG66" s="147"/>
      <c r="AH66" s="147"/>
      <c r="AI66" s="115">
        <f t="shared" si="0"/>
        <v>0</v>
      </c>
    </row>
    <row r="67" spans="1:229" ht="138" customHeight="1">
      <c r="B67" s="18"/>
      <c r="C67" s="18"/>
      <c r="D67" s="22"/>
      <c r="E67" s="101" t="s">
        <v>55</v>
      </c>
      <c r="F67" s="118"/>
      <c r="G67" s="118"/>
      <c r="H67" s="118"/>
      <c r="I67" s="118"/>
      <c r="J67" s="118"/>
      <c r="K67" s="118"/>
      <c r="L67" s="147"/>
      <c r="M67" s="147"/>
      <c r="N67" s="147"/>
      <c r="O67" s="118"/>
      <c r="P67" s="118"/>
      <c r="Q67" s="147"/>
      <c r="R67" s="147"/>
      <c r="S67" s="147"/>
      <c r="T67" s="118"/>
      <c r="U67" s="118"/>
      <c r="V67" s="147"/>
      <c r="W67" s="147"/>
      <c r="X67" s="147"/>
      <c r="Y67" s="118"/>
      <c r="Z67" s="118"/>
      <c r="AA67" s="147"/>
      <c r="AB67" s="147"/>
      <c r="AC67" s="147"/>
      <c r="AD67" s="147"/>
      <c r="AE67" s="147"/>
      <c r="AF67" s="147"/>
      <c r="AG67" s="147"/>
      <c r="AH67" s="147"/>
      <c r="AI67" s="115">
        <f t="shared" si="0"/>
        <v>0</v>
      </c>
    </row>
    <row r="68" spans="1:229" ht="110.25" customHeight="1">
      <c r="B68" s="18"/>
      <c r="C68" s="18"/>
      <c r="D68" s="22"/>
      <c r="E68" s="101" t="s">
        <v>56</v>
      </c>
      <c r="F68" s="118" t="s">
        <v>153</v>
      </c>
      <c r="G68" s="118"/>
      <c r="H68" s="118"/>
      <c r="I68" s="118"/>
      <c r="J68" s="193"/>
      <c r="K68" s="193"/>
      <c r="L68" s="118"/>
      <c r="M68" s="118"/>
      <c r="N68" s="118"/>
      <c r="O68" s="193"/>
      <c r="P68" s="193"/>
      <c r="Q68" s="144"/>
      <c r="R68" s="144"/>
      <c r="S68" s="144"/>
      <c r="T68" s="165"/>
      <c r="U68" s="115"/>
      <c r="V68" s="147"/>
      <c r="W68" s="147"/>
      <c r="X68" s="147"/>
      <c r="Y68" s="165"/>
      <c r="Z68" s="115"/>
      <c r="AA68" s="147"/>
      <c r="AB68" s="147"/>
      <c r="AC68" s="147"/>
      <c r="AD68" s="147"/>
      <c r="AE68" s="147"/>
      <c r="AF68" s="147"/>
      <c r="AG68" s="147"/>
      <c r="AH68" s="147"/>
      <c r="AI68" s="115"/>
    </row>
    <row r="69" spans="1:229" ht="69.75" customHeight="1" thickBot="1">
      <c r="B69" s="18"/>
      <c r="C69" s="18"/>
      <c r="D69" s="22"/>
      <c r="E69" s="101" t="s">
        <v>129</v>
      </c>
      <c r="F69" s="131" t="s">
        <v>354</v>
      </c>
      <c r="G69" s="118" t="s">
        <v>121</v>
      </c>
      <c r="H69" s="118" t="s">
        <v>361</v>
      </c>
      <c r="I69" s="118" t="s">
        <v>108</v>
      </c>
      <c r="J69" s="166"/>
      <c r="K69" s="193"/>
      <c r="L69" s="125"/>
      <c r="M69" s="125"/>
      <c r="N69" s="125"/>
      <c r="O69" s="193"/>
      <c r="P69" s="193"/>
      <c r="Q69" s="144"/>
      <c r="R69" s="144"/>
      <c r="S69" s="144"/>
      <c r="T69" s="115">
        <v>149.5</v>
      </c>
      <c r="U69" s="118" t="s">
        <v>438</v>
      </c>
      <c r="V69" s="147">
        <v>464</v>
      </c>
      <c r="W69" s="147">
        <v>67</v>
      </c>
      <c r="X69" s="147">
        <v>11</v>
      </c>
      <c r="Y69" s="165"/>
      <c r="Z69" s="115"/>
      <c r="AA69" s="147"/>
      <c r="AB69" s="147"/>
      <c r="AC69" s="147"/>
      <c r="AD69" s="147"/>
      <c r="AE69" s="147"/>
      <c r="AF69" s="147"/>
      <c r="AG69" s="147"/>
      <c r="AH69" s="147"/>
      <c r="AI69" s="115">
        <f>J69+O69+T69+Y69+AD69</f>
        <v>149.5</v>
      </c>
    </row>
    <row r="70" spans="1:229" ht="67.5" customHeight="1" thickBot="1">
      <c r="B70" s="18"/>
      <c r="C70" s="18"/>
      <c r="D70" s="22"/>
      <c r="E70" s="102" t="s">
        <v>373</v>
      </c>
      <c r="F70" s="131" t="s">
        <v>166</v>
      </c>
      <c r="G70" s="132" t="s">
        <v>1</v>
      </c>
      <c r="H70" s="133" t="s">
        <v>4</v>
      </c>
      <c r="I70" s="134" t="s">
        <v>105</v>
      </c>
      <c r="J70" s="135">
        <v>7.2</v>
      </c>
      <c r="K70" s="135" t="s">
        <v>355</v>
      </c>
      <c r="L70" s="162">
        <v>464</v>
      </c>
      <c r="M70" s="194">
        <v>26</v>
      </c>
      <c r="N70" s="195">
        <v>11</v>
      </c>
      <c r="O70" s="135"/>
      <c r="P70" s="115"/>
      <c r="Q70" s="144"/>
      <c r="R70" s="144"/>
      <c r="S70" s="144"/>
      <c r="T70" s="165"/>
      <c r="U70" s="115"/>
      <c r="V70" s="147"/>
      <c r="W70" s="147"/>
      <c r="X70" s="147"/>
      <c r="Y70" s="165"/>
      <c r="Z70" s="115"/>
      <c r="AA70" s="147"/>
      <c r="AB70" s="147"/>
      <c r="AC70" s="147"/>
      <c r="AD70" s="147"/>
      <c r="AE70" s="147"/>
      <c r="AF70" s="147"/>
      <c r="AG70" s="147"/>
      <c r="AH70" s="147"/>
      <c r="AI70" s="115">
        <f t="shared" si="0"/>
        <v>7.2</v>
      </c>
    </row>
    <row r="71" spans="1:229" ht="132.75" customHeight="1" thickBot="1">
      <c r="B71" s="18"/>
      <c r="C71" s="18"/>
      <c r="D71" s="22"/>
      <c r="E71" s="119" t="s">
        <v>12</v>
      </c>
      <c r="F71" s="112" t="s">
        <v>365</v>
      </c>
      <c r="G71" s="132" t="s">
        <v>1</v>
      </c>
      <c r="H71" s="131" t="s">
        <v>167</v>
      </c>
      <c r="I71" s="112" t="s">
        <v>111</v>
      </c>
      <c r="J71" s="120">
        <v>7.3</v>
      </c>
      <c r="K71" s="163" t="s">
        <v>14</v>
      </c>
      <c r="L71" s="162">
        <v>464</v>
      </c>
      <c r="M71" s="131">
        <v>26</v>
      </c>
      <c r="N71" s="196">
        <v>15</v>
      </c>
      <c r="O71" s="193"/>
      <c r="P71" s="193"/>
      <c r="Q71" s="193"/>
      <c r="R71" s="193"/>
      <c r="S71" s="193"/>
      <c r="T71" s="165"/>
      <c r="U71" s="115"/>
      <c r="V71" s="147"/>
      <c r="W71" s="147"/>
      <c r="X71" s="147"/>
      <c r="Y71" s="165"/>
      <c r="Z71" s="115"/>
      <c r="AA71" s="147"/>
      <c r="AB71" s="147"/>
      <c r="AC71" s="147"/>
      <c r="AD71" s="147"/>
      <c r="AE71" s="147"/>
      <c r="AF71" s="147"/>
      <c r="AG71" s="147"/>
      <c r="AH71" s="147"/>
      <c r="AI71" s="115">
        <f>J71+T71+Y71+AD71</f>
        <v>7.3</v>
      </c>
    </row>
    <row r="72" spans="1:229" ht="137.25" customHeight="1" thickBot="1">
      <c r="B72" s="18"/>
      <c r="C72" s="18"/>
      <c r="D72" s="22"/>
      <c r="E72" s="160" t="s">
        <v>13</v>
      </c>
      <c r="F72" s="112" t="s">
        <v>365</v>
      </c>
      <c r="G72" s="197" t="s">
        <v>1</v>
      </c>
      <c r="H72" s="131" t="s">
        <v>4</v>
      </c>
      <c r="I72" s="131" t="s">
        <v>109</v>
      </c>
      <c r="J72" s="115"/>
      <c r="K72" s="115"/>
      <c r="L72" s="115"/>
      <c r="M72" s="115"/>
      <c r="N72" s="115"/>
      <c r="O72" s="185"/>
      <c r="P72" s="198"/>
      <c r="Q72" s="195"/>
      <c r="R72" s="138"/>
      <c r="S72" s="195"/>
      <c r="T72" s="185"/>
      <c r="U72" s="199"/>
      <c r="V72" s="195"/>
      <c r="W72" s="138"/>
      <c r="X72" s="195"/>
      <c r="Y72" s="185"/>
      <c r="Z72" s="115"/>
      <c r="AA72" s="147"/>
      <c r="AB72" s="147"/>
      <c r="AC72" s="147"/>
      <c r="AD72" s="120"/>
      <c r="AE72" s="146" t="s">
        <v>16</v>
      </c>
      <c r="AF72" s="147"/>
      <c r="AG72" s="147"/>
      <c r="AH72" s="147"/>
      <c r="AI72" s="115">
        <f t="shared" si="0"/>
        <v>0</v>
      </c>
    </row>
    <row r="73" spans="1:229" ht="52.5" customHeight="1" thickBot="1">
      <c r="B73" s="18"/>
      <c r="C73" s="18"/>
      <c r="D73" s="22"/>
      <c r="E73" s="200"/>
      <c r="F73" s="112" t="s">
        <v>365</v>
      </c>
      <c r="G73" s="201" t="s">
        <v>204</v>
      </c>
      <c r="H73" s="201" t="s">
        <v>4</v>
      </c>
      <c r="I73" s="201" t="s">
        <v>109</v>
      </c>
      <c r="J73" s="115"/>
      <c r="K73" s="115"/>
      <c r="L73" s="115"/>
      <c r="M73" s="115"/>
      <c r="N73" s="115"/>
      <c r="O73" s="185"/>
      <c r="P73" s="198"/>
      <c r="Q73" s="195"/>
      <c r="R73" s="138"/>
      <c r="S73" s="195"/>
      <c r="T73" s="185"/>
      <c r="U73" s="202"/>
      <c r="V73" s="195"/>
      <c r="W73" s="138"/>
      <c r="X73" s="195"/>
      <c r="Y73" s="185"/>
      <c r="Z73" s="115"/>
      <c r="AA73" s="147"/>
      <c r="AB73" s="147"/>
      <c r="AC73" s="147"/>
      <c r="AD73" s="143"/>
      <c r="AE73" s="203" t="s">
        <v>205</v>
      </c>
      <c r="AF73" s="147"/>
      <c r="AG73" s="147"/>
      <c r="AH73" s="147"/>
      <c r="AI73" s="115">
        <f t="shared" si="0"/>
        <v>0</v>
      </c>
    </row>
    <row r="74" spans="1:229" ht="70.5" customHeight="1" thickBot="1">
      <c r="B74" s="18"/>
      <c r="C74" s="18"/>
      <c r="D74" s="22"/>
      <c r="E74" s="108" t="s">
        <v>393</v>
      </c>
      <c r="F74" s="112" t="s">
        <v>365</v>
      </c>
      <c r="G74" s="113" t="s">
        <v>1</v>
      </c>
      <c r="H74" s="108" t="s">
        <v>4</v>
      </c>
      <c r="I74" s="114" t="s">
        <v>105</v>
      </c>
      <c r="J74" s="115">
        <v>7.4</v>
      </c>
      <c r="K74" s="204" t="s">
        <v>375</v>
      </c>
      <c r="L74" s="162">
        <v>464</v>
      </c>
      <c r="M74" s="131">
        <v>26</v>
      </c>
      <c r="N74" s="205">
        <v>11</v>
      </c>
      <c r="O74" s="185"/>
      <c r="P74" s="198"/>
      <c r="Q74" s="195"/>
      <c r="R74" s="138"/>
      <c r="S74" s="195"/>
      <c r="T74" s="185"/>
      <c r="U74" s="206"/>
      <c r="V74" s="195"/>
      <c r="W74" s="138"/>
      <c r="X74" s="195"/>
      <c r="Y74" s="185"/>
      <c r="Z74" s="115"/>
      <c r="AA74" s="147"/>
      <c r="AB74" s="147"/>
      <c r="AC74" s="147"/>
      <c r="AD74" s="185"/>
      <c r="AE74" s="203"/>
      <c r="AF74" s="147"/>
      <c r="AG74" s="147"/>
      <c r="AH74" s="147"/>
      <c r="AI74" s="115">
        <f t="shared" si="0"/>
        <v>7.4</v>
      </c>
    </row>
    <row r="75" spans="1:229" ht="31.5" customHeight="1" thickBot="1">
      <c r="A75" s="105"/>
      <c r="B75" s="18"/>
      <c r="C75" s="18"/>
      <c r="D75" s="22"/>
      <c r="E75" s="109" t="s">
        <v>398</v>
      </c>
      <c r="F75" s="112"/>
      <c r="G75" s="113"/>
      <c r="H75" s="109"/>
      <c r="I75" s="116"/>
      <c r="J75" s="115">
        <v>1.4</v>
      </c>
      <c r="K75" s="207" t="s">
        <v>16</v>
      </c>
      <c r="L75" s="162">
        <v>464</v>
      </c>
      <c r="M75" s="131">
        <v>26</v>
      </c>
      <c r="N75" s="205">
        <v>15</v>
      </c>
      <c r="O75" s="185"/>
      <c r="P75" s="198"/>
      <c r="Q75" s="195"/>
      <c r="R75" s="138"/>
      <c r="S75" s="195"/>
      <c r="T75" s="185"/>
      <c r="U75" s="206"/>
      <c r="V75" s="195"/>
      <c r="W75" s="138"/>
      <c r="X75" s="195"/>
      <c r="Y75" s="185"/>
      <c r="Z75" s="115"/>
      <c r="AA75" s="147"/>
      <c r="AB75" s="147"/>
      <c r="AC75" s="147"/>
      <c r="AD75" s="185"/>
      <c r="AE75" s="116"/>
      <c r="AF75" s="147"/>
      <c r="AG75" s="147"/>
      <c r="AH75" s="147"/>
      <c r="AI75" s="115"/>
    </row>
    <row r="76" spans="1:229" ht="64.5" customHeight="1" thickBot="1">
      <c r="B76" s="18"/>
      <c r="C76" s="18"/>
      <c r="D76" s="22"/>
      <c r="E76" s="109" t="s">
        <v>394</v>
      </c>
      <c r="F76" s="112" t="s">
        <v>365</v>
      </c>
      <c r="G76" s="113" t="s">
        <v>1</v>
      </c>
      <c r="H76" s="109" t="s">
        <v>4</v>
      </c>
      <c r="I76" s="117" t="s">
        <v>374</v>
      </c>
      <c r="J76" s="118">
        <v>5.8</v>
      </c>
      <c r="K76" s="118" t="s">
        <v>209</v>
      </c>
      <c r="L76" s="162">
        <v>464</v>
      </c>
      <c r="M76" s="131">
        <v>26</v>
      </c>
      <c r="N76" s="205">
        <v>11</v>
      </c>
      <c r="O76" s="118"/>
      <c r="P76" s="118"/>
      <c r="Q76" s="147"/>
      <c r="R76" s="147"/>
      <c r="S76" s="147"/>
      <c r="T76" s="118"/>
      <c r="U76" s="118"/>
      <c r="V76" s="147"/>
      <c r="W76" s="147"/>
      <c r="X76" s="147"/>
      <c r="Y76" s="118"/>
      <c r="Z76" s="118"/>
      <c r="AA76" s="147"/>
      <c r="AB76" s="147"/>
      <c r="AC76" s="147"/>
      <c r="AD76" s="147"/>
      <c r="AE76" s="147"/>
      <c r="AF76" s="147"/>
      <c r="AG76" s="147"/>
      <c r="AH76" s="147"/>
      <c r="AI76" s="115">
        <f t="shared" si="0"/>
        <v>5.8</v>
      </c>
    </row>
    <row r="77" spans="1:229" ht="30.75" customHeight="1" thickBot="1">
      <c r="A77" s="105"/>
      <c r="B77" s="18"/>
      <c r="C77" s="18"/>
      <c r="D77" s="22"/>
      <c r="E77" s="109" t="s">
        <v>398</v>
      </c>
      <c r="F77" s="112"/>
      <c r="G77" s="113"/>
      <c r="H77" s="109"/>
      <c r="I77" s="117"/>
      <c r="J77" s="118">
        <v>0.6</v>
      </c>
      <c r="K77" s="118" t="s">
        <v>328</v>
      </c>
      <c r="L77" s="162">
        <v>464</v>
      </c>
      <c r="M77" s="131">
        <v>26</v>
      </c>
      <c r="N77" s="205">
        <v>15</v>
      </c>
      <c r="O77" s="118"/>
      <c r="P77" s="118"/>
      <c r="Q77" s="147"/>
      <c r="R77" s="147"/>
      <c r="S77" s="147"/>
      <c r="T77" s="118"/>
      <c r="U77" s="118"/>
      <c r="V77" s="147"/>
      <c r="W77" s="147"/>
      <c r="X77" s="147"/>
      <c r="Y77" s="118"/>
      <c r="Z77" s="118"/>
      <c r="AA77" s="147"/>
      <c r="AB77" s="147"/>
      <c r="AC77" s="147"/>
      <c r="AD77" s="147"/>
      <c r="AE77" s="147"/>
      <c r="AF77" s="147"/>
      <c r="AG77" s="147"/>
      <c r="AH77" s="147"/>
      <c r="AI77" s="115"/>
    </row>
    <row r="78" spans="1:229" ht="69.75" customHeight="1" thickBot="1">
      <c r="B78" s="18"/>
      <c r="C78" s="18"/>
      <c r="D78" s="22"/>
      <c r="E78" s="109" t="s">
        <v>395</v>
      </c>
      <c r="F78" s="117" t="s">
        <v>365</v>
      </c>
      <c r="G78" s="151" t="s">
        <v>1</v>
      </c>
      <c r="H78" s="152" t="s">
        <v>4</v>
      </c>
      <c r="I78" s="117" t="s">
        <v>105</v>
      </c>
      <c r="J78" s="118">
        <v>4.4000000000000004</v>
      </c>
      <c r="K78" s="118" t="s">
        <v>209</v>
      </c>
      <c r="L78" s="208">
        <v>464</v>
      </c>
      <c r="M78" s="201">
        <v>26</v>
      </c>
      <c r="N78" s="209">
        <v>11</v>
      </c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5">
        <f t="shared" si="0"/>
        <v>4.4000000000000004</v>
      </c>
    </row>
    <row r="79" spans="1:229" ht="65.25" customHeight="1">
      <c r="A79" s="127"/>
      <c r="B79" s="20"/>
      <c r="C79" s="20"/>
      <c r="D79" s="41"/>
      <c r="E79" s="177" t="s">
        <v>401</v>
      </c>
      <c r="F79" s="117" t="s">
        <v>365</v>
      </c>
      <c r="G79" s="151" t="s">
        <v>1</v>
      </c>
      <c r="H79" s="152" t="s">
        <v>4</v>
      </c>
      <c r="I79" s="136" t="s">
        <v>106</v>
      </c>
      <c r="J79" s="125"/>
      <c r="K79" s="125"/>
      <c r="L79" s="195"/>
      <c r="M79" s="138"/>
      <c r="N79" s="195"/>
      <c r="O79" s="135">
        <v>12.067</v>
      </c>
      <c r="P79" s="125" t="s">
        <v>416</v>
      </c>
      <c r="Q79" s="125">
        <v>464</v>
      </c>
      <c r="R79" s="125">
        <v>3</v>
      </c>
      <c r="S79" s="125">
        <v>15</v>
      </c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15">
        <f t="shared" si="0"/>
        <v>12.067</v>
      </c>
    </row>
    <row r="80" spans="1:229" ht="108.75" customHeight="1">
      <c r="A80" s="272">
        <v>12</v>
      </c>
      <c r="B80" s="24"/>
      <c r="C80" s="276"/>
      <c r="D80" s="288"/>
      <c r="E80" s="101" t="s">
        <v>223</v>
      </c>
      <c r="F80" s="130" t="s">
        <v>153</v>
      </c>
      <c r="G80" s="130"/>
      <c r="H80" s="130"/>
      <c r="I80" s="130"/>
      <c r="J80" s="130">
        <v>40.6</v>
      </c>
      <c r="K80" s="130"/>
      <c r="L80" s="130"/>
      <c r="M80" s="130"/>
      <c r="N80" s="130"/>
      <c r="O80" s="130">
        <v>41.2</v>
      </c>
      <c r="P80" s="130"/>
      <c r="Q80" s="130"/>
      <c r="R80" s="130"/>
      <c r="S80" s="130"/>
      <c r="T80" s="130">
        <v>41.8</v>
      </c>
      <c r="U80" s="130"/>
      <c r="V80" s="130"/>
      <c r="W80" s="130"/>
      <c r="X80" s="130"/>
      <c r="Y80" s="130">
        <v>41.8</v>
      </c>
      <c r="Z80" s="130"/>
      <c r="AA80" s="130"/>
      <c r="AB80" s="130"/>
      <c r="AC80" s="130"/>
      <c r="AD80" s="210">
        <v>72</v>
      </c>
      <c r="AE80" s="130"/>
      <c r="AF80" s="130"/>
      <c r="AG80" s="130"/>
      <c r="AH80" s="130"/>
      <c r="AI80" s="115"/>
    </row>
    <row r="81" spans="1:35" ht="54.75" customHeight="1">
      <c r="A81" s="274"/>
      <c r="B81" s="25"/>
      <c r="C81" s="277"/>
      <c r="D81" s="289"/>
      <c r="E81" s="101" t="s">
        <v>224</v>
      </c>
      <c r="F81" s="130" t="s">
        <v>153</v>
      </c>
      <c r="G81" s="130"/>
      <c r="H81" s="130"/>
      <c r="I81" s="130"/>
      <c r="J81" s="130">
        <v>40.6</v>
      </c>
      <c r="K81" s="130"/>
      <c r="L81" s="130"/>
      <c r="M81" s="130"/>
      <c r="N81" s="130"/>
      <c r="O81" s="130">
        <v>41.2</v>
      </c>
      <c r="P81" s="130"/>
      <c r="Q81" s="130"/>
      <c r="R81" s="130"/>
      <c r="S81" s="130"/>
      <c r="T81" s="130">
        <v>41.8</v>
      </c>
      <c r="U81" s="130"/>
      <c r="V81" s="130"/>
      <c r="W81" s="130"/>
      <c r="X81" s="130"/>
      <c r="Y81" s="130">
        <v>41.8</v>
      </c>
      <c r="Z81" s="130"/>
      <c r="AA81" s="130"/>
      <c r="AB81" s="130"/>
      <c r="AC81" s="130"/>
      <c r="AD81" s="210">
        <v>72</v>
      </c>
      <c r="AE81" s="130"/>
      <c r="AF81" s="130"/>
      <c r="AG81" s="130"/>
      <c r="AH81" s="130"/>
      <c r="AI81" s="115"/>
    </row>
    <row r="82" spans="1:35" ht="57.75" customHeight="1">
      <c r="A82" s="273"/>
      <c r="B82" s="26"/>
      <c r="C82" s="278"/>
      <c r="D82" s="290"/>
      <c r="E82" s="101" t="s">
        <v>225</v>
      </c>
      <c r="F82" s="130" t="s">
        <v>153</v>
      </c>
      <c r="G82" s="130"/>
      <c r="H82" s="130"/>
      <c r="I82" s="130"/>
      <c r="J82" s="130">
        <v>41.7</v>
      </c>
      <c r="K82" s="130"/>
      <c r="L82" s="130"/>
      <c r="M82" s="130"/>
      <c r="N82" s="130"/>
      <c r="O82" s="130">
        <v>42.3</v>
      </c>
      <c r="P82" s="130"/>
      <c r="Q82" s="130"/>
      <c r="R82" s="130"/>
      <c r="S82" s="130"/>
      <c r="T82" s="130">
        <v>42.9</v>
      </c>
      <c r="U82" s="130"/>
      <c r="V82" s="130"/>
      <c r="W82" s="130"/>
      <c r="X82" s="130"/>
      <c r="Y82" s="130">
        <v>45.5</v>
      </c>
      <c r="Z82" s="130"/>
      <c r="AA82" s="130"/>
      <c r="AB82" s="130"/>
      <c r="AC82" s="130"/>
      <c r="AD82" s="130">
        <v>44</v>
      </c>
      <c r="AE82" s="130"/>
      <c r="AF82" s="130"/>
      <c r="AG82" s="130"/>
      <c r="AH82" s="130"/>
      <c r="AI82" s="115"/>
    </row>
    <row r="83" spans="1:35" s="49" customFormat="1" ht="146.25" customHeight="1">
      <c r="A83" s="27">
        <v>87</v>
      </c>
      <c r="B83" s="18"/>
      <c r="C83" s="18" t="s">
        <v>28</v>
      </c>
      <c r="D83" s="22"/>
      <c r="E83" s="160" t="s">
        <v>99</v>
      </c>
      <c r="F83" s="131" t="s">
        <v>166</v>
      </c>
      <c r="G83" s="131" t="s">
        <v>122</v>
      </c>
      <c r="H83" s="131" t="s">
        <v>4</v>
      </c>
      <c r="I83" s="131" t="s">
        <v>110</v>
      </c>
      <c r="J83" s="120">
        <v>3.2</v>
      </c>
      <c r="K83" s="146" t="s">
        <v>16</v>
      </c>
      <c r="L83" s="162">
        <v>464</v>
      </c>
      <c r="M83" s="131">
        <v>67</v>
      </c>
      <c r="N83" s="162">
        <v>15</v>
      </c>
      <c r="O83" s="120"/>
      <c r="P83" s="163"/>
      <c r="Q83" s="162"/>
      <c r="R83" s="131"/>
      <c r="S83" s="162"/>
      <c r="T83" s="120"/>
      <c r="U83" s="121"/>
      <c r="V83" s="162"/>
      <c r="W83" s="131"/>
      <c r="X83" s="162"/>
      <c r="Y83" s="118"/>
      <c r="Z83" s="146"/>
      <c r="AA83" s="162"/>
      <c r="AB83" s="131"/>
      <c r="AC83" s="162"/>
      <c r="AD83" s="115"/>
      <c r="AE83" s="146"/>
      <c r="AF83" s="162"/>
      <c r="AG83" s="131"/>
      <c r="AH83" s="162"/>
      <c r="AI83" s="115">
        <f t="shared" si="0"/>
        <v>3.2</v>
      </c>
    </row>
    <row r="84" spans="1:35" s="49" customFormat="1" ht="126" customHeight="1">
      <c r="A84" s="27">
        <v>88</v>
      </c>
      <c r="B84" s="18"/>
      <c r="C84" s="18" t="s">
        <v>28</v>
      </c>
      <c r="D84" s="22"/>
      <c r="E84" s="160" t="s">
        <v>100</v>
      </c>
      <c r="F84" s="112" t="s">
        <v>365</v>
      </c>
      <c r="G84" s="131" t="s">
        <v>122</v>
      </c>
      <c r="H84" s="131" t="s">
        <v>4</v>
      </c>
      <c r="I84" s="131" t="s">
        <v>110</v>
      </c>
      <c r="J84" s="120"/>
      <c r="K84" s="146" t="s">
        <v>16</v>
      </c>
      <c r="L84" s="162">
        <v>464</v>
      </c>
      <c r="M84" s="131">
        <v>67</v>
      </c>
      <c r="N84" s="162">
        <v>15</v>
      </c>
      <c r="O84" s="120"/>
      <c r="P84" s="163"/>
      <c r="Q84" s="162"/>
      <c r="R84" s="131"/>
      <c r="S84" s="162"/>
      <c r="T84" s="120"/>
      <c r="U84" s="121"/>
      <c r="V84" s="162"/>
      <c r="W84" s="131"/>
      <c r="X84" s="162"/>
      <c r="Y84" s="120"/>
      <c r="Z84" s="146"/>
      <c r="AA84" s="162"/>
      <c r="AB84" s="131"/>
      <c r="AC84" s="162"/>
      <c r="AD84" s="118"/>
      <c r="AE84" s="146"/>
      <c r="AF84" s="162"/>
      <c r="AG84" s="131"/>
      <c r="AH84" s="162"/>
      <c r="AI84" s="115">
        <f t="shared" si="0"/>
        <v>0</v>
      </c>
    </row>
    <row r="85" spans="1:35" s="49" customFormat="1" ht="129" customHeight="1">
      <c r="A85" s="27">
        <v>89</v>
      </c>
      <c r="B85" s="18"/>
      <c r="C85" s="18" t="s">
        <v>28</v>
      </c>
      <c r="D85" s="22"/>
      <c r="E85" s="164" t="s">
        <v>101</v>
      </c>
      <c r="F85" s="112" t="s">
        <v>365</v>
      </c>
      <c r="G85" s="131" t="s">
        <v>122</v>
      </c>
      <c r="H85" s="131" t="s">
        <v>4</v>
      </c>
      <c r="I85" s="131" t="s">
        <v>110</v>
      </c>
      <c r="J85" s="120">
        <v>2.8</v>
      </c>
      <c r="K85" s="146" t="s">
        <v>16</v>
      </c>
      <c r="L85" s="162">
        <v>464</v>
      </c>
      <c r="M85" s="131">
        <v>67</v>
      </c>
      <c r="N85" s="162">
        <v>15</v>
      </c>
      <c r="O85" s="120"/>
      <c r="P85" s="163"/>
      <c r="Q85" s="162"/>
      <c r="R85" s="131"/>
      <c r="S85" s="162"/>
      <c r="T85" s="120"/>
      <c r="U85" s="121"/>
      <c r="V85" s="162"/>
      <c r="W85" s="131"/>
      <c r="X85" s="162"/>
      <c r="Y85" s="118"/>
      <c r="Z85" s="146"/>
      <c r="AA85" s="162"/>
      <c r="AB85" s="131"/>
      <c r="AC85" s="162"/>
      <c r="AD85" s="118"/>
      <c r="AE85" s="146"/>
      <c r="AF85" s="162"/>
      <c r="AG85" s="131"/>
      <c r="AH85" s="162"/>
      <c r="AI85" s="115">
        <f t="shared" si="0"/>
        <v>2.8</v>
      </c>
    </row>
    <row r="86" spans="1:35" s="49" customFormat="1" ht="128.25" customHeight="1">
      <c r="A86" s="27">
        <v>90</v>
      </c>
      <c r="B86" s="18"/>
      <c r="C86" s="18" t="s">
        <v>28</v>
      </c>
      <c r="D86" s="22"/>
      <c r="E86" s="160" t="s">
        <v>102</v>
      </c>
      <c r="F86" s="112" t="s">
        <v>365</v>
      </c>
      <c r="G86" s="131" t="s">
        <v>122</v>
      </c>
      <c r="H86" s="131" t="s">
        <v>4</v>
      </c>
      <c r="I86" s="131" t="s">
        <v>110</v>
      </c>
      <c r="J86" s="120"/>
      <c r="K86" s="146" t="s">
        <v>16</v>
      </c>
      <c r="L86" s="162">
        <v>464</v>
      </c>
      <c r="M86" s="131">
        <v>67</v>
      </c>
      <c r="N86" s="162">
        <v>15</v>
      </c>
      <c r="O86" s="120"/>
      <c r="P86" s="163"/>
      <c r="Q86" s="162"/>
      <c r="R86" s="131"/>
      <c r="S86" s="162"/>
      <c r="T86" s="120"/>
      <c r="U86" s="121"/>
      <c r="V86" s="162"/>
      <c r="W86" s="131"/>
      <c r="X86" s="162"/>
      <c r="Y86" s="115"/>
      <c r="Z86" s="146"/>
      <c r="AA86" s="162"/>
      <c r="AB86" s="131"/>
      <c r="AC86" s="162"/>
      <c r="AD86" s="118"/>
      <c r="AE86" s="146"/>
      <c r="AF86" s="162"/>
      <c r="AG86" s="131"/>
      <c r="AH86" s="162"/>
      <c r="AI86" s="115">
        <f t="shared" si="0"/>
        <v>0</v>
      </c>
    </row>
    <row r="87" spans="1:35" s="49" customFormat="1" ht="54.75" customHeight="1">
      <c r="A87" s="27">
        <v>91</v>
      </c>
      <c r="B87" s="18"/>
      <c r="C87" s="18" t="s">
        <v>28</v>
      </c>
      <c r="D87" s="22"/>
      <c r="E87" s="140" t="s">
        <v>233</v>
      </c>
      <c r="F87" s="112" t="s">
        <v>365</v>
      </c>
      <c r="G87" s="131" t="s">
        <v>122</v>
      </c>
      <c r="H87" s="131" t="s">
        <v>4</v>
      </c>
      <c r="I87" s="131" t="s">
        <v>110</v>
      </c>
      <c r="J87" s="120">
        <v>18.2</v>
      </c>
      <c r="K87" s="211" t="s">
        <v>16</v>
      </c>
      <c r="L87" s="191" t="s">
        <v>206</v>
      </c>
      <c r="M87" s="191" t="s">
        <v>207</v>
      </c>
      <c r="N87" s="191" t="s">
        <v>208</v>
      </c>
      <c r="O87" s="120">
        <v>18.3</v>
      </c>
      <c r="P87" s="165" t="s">
        <v>205</v>
      </c>
      <c r="Q87" s="191" t="s">
        <v>206</v>
      </c>
      <c r="R87" s="191" t="s">
        <v>207</v>
      </c>
      <c r="S87" s="191" t="s">
        <v>208</v>
      </c>
      <c r="T87" s="120">
        <v>18.3</v>
      </c>
      <c r="U87" s="165" t="s">
        <v>205</v>
      </c>
      <c r="V87" s="191" t="s">
        <v>206</v>
      </c>
      <c r="W87" s="191" t="s">
        <v>207</v>
      </c>
      <c r="X87" s="191" t="s">
        <v>208</v>
      </c>
      <c r="Y87" s="118">
        <v>18.3</v>
      </c>
      <c r="Z87" s="165" t="s">
        <v>205</v>
      </c>
      <c r="AA87" s="191" t="s">
        <v>206</v>
      </c>
      <c r="AB87" s="191" t="s">
        <v>207</v>
      </c>
      <c r="AC87" s="191" t="s">
        <v>208</v>
      </c>
      <c r="AD87" s="118">
        <v>18.3</v>
      </c>
      <c r="AE87" s="165" t="s">
        <v>205</v>
      </c>
      <c r="AF87" s="191" t="s">
        <v>206</v>
      </c>
      <c r="AG87" s="191" t="s">
        <v>207</v>
      </c>
      <c r="AH87" s="191" t="s">
        <v>208</v>
      </c>
      <c r="AI87" s="115">
        <f t="shared" si="0"/>
        <v>91.399999999999991</v>
      </c>
    </row>
    <row r="88" spans="1:35" s="49" customFormat="1" ht="44.25" customHeight="1">
      <c r="A88" s="105"/>
      <c r="B88" s="18"/>
      <c r="C88" s="18"/>
      <c r="D88" s="22"/>
      <c r="E88" s="140" t="s">
        <v>233</v>
      </c>
      <c r="F88" s="141"/>
      <c r="G88" s="142"/>
      <c r="H88" s="131"/>
      <c r="I88" s="131"/>
      <c r="J88" s="143">
        <v>6.3</v>
      </c>
      <c r="K88" s="97" t="s">
        <v>209</v>
      </c>
      <c r="L88" s="191" t="s">
        <v>206</v>
      </c>
      <c r="M88" s="191" t="s">
        <v>207</v>
      </c>
      <c r="N88" s="191" t="s">
        <v>211</v>
      </c>
      <c r="O88" s="143"/>
      <c r="P88" s="165"/>
      <c r="Q88" s="191"/>
      <c r="R88" s="191"/>
      <c r="S88" s="191"/>
      <c r="T88" s="143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5">
        <f t="shared" si="0"/>
        <v>6.3</v>
      </c>
    </row>
    <row r="89" spans="1:35" s="49" customFormat="1" ht="40.5" customHeight="1">
      <c r="A89" s="104"/>
      <c r="B89" s="20"/>
      <c r="C89" s="20"/>
      <c r="D89" s="41"/>
      <c r="E89" s="111"/>
      <c r="F89" s="212"/>
      <c r="G89" s="213"/>
      <c r="H89" s="214"/>
      <c r="I89" s="215"/>
      <c r="J89" s="118"/>
      <c r="K89" s="125" t="s">
        <v>205</v>
      </c>
      <c r="L89" s="125">
        <v>464</v>
      </c>
      <c r="M89" s="125">
        <v>26</v>
      </c>
      <c r="N89" s="125">
        <v>14</v>
      </c>
      <c r="O89" s="125">
        <v>9.9</v>
      </c>
      <c r="P89" s="216" t="s">
        <v>435</v>
      </c>
      <c r="Q89" s="191" t="s">
        <v>206</v>
      </c>
      <c r="R89" s="191" t="s">
        <v>207</v>
      </c>
      <c r="S89" s="191" t="s">
        <v>208</v>
      </c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15">
        <f t="shared" ref="AI89:AI92" si="1">J89+O89+T89+Y89+AD89</f>
        <v>9.9</v>
      </c>
    </row>
    <row r="90" spans="1:35" s="49" customFormat="1" ht="69.75" customHeight="1">
      <c r="A90" s="122"/>
      <c r="B90" s="20"/>
      <c r="C90" s="20"/>
      <c r="D90" s="41"/>
      <c r="E90" s="161" t="s">
        <v>451</v>
      </c>
      <c r="F90" s="136" t="s">
        <v>365</v>
      </c>
      <c r="G90" s="137" t="s">
        <v>1</v>
      </c>
      <c r="H90" s="138" t="s">
        <v>4</v>
      </c>
      <c r="I90" s="136" t="s">
        <v>106</v>
      </c>
      <c r="J90" s="125"/>
      <c r="K90" s="125"/>
      <c r="L90" s="125"/>
      <c r="M90" s="125"/>
      <c r="N90" s="125"/>
      <c r="O90" s="186">
        <v>142.32300000000001</v>
      </c>
      <c r="P90" s="216" t="s">
        <v>435</v>
      </c>
      <c r="Q90" s="191" t="s">
        <v>206</v>
      </c>
      <c r="R90" s="191" t="s">
        <v>210</v>
      </c>
      <c r="S90" s="191" t="s">
        <v>171</v>
      </c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15">
        <f t="shared" si="1"/>
        <v>142.32300000000001</v>
      </c>
    </row>
    <row r="91" spans="1:35" s="49" customFormat="1" ht="69.75" customHeight="1">
      <c r="A91" s="158"/>
      <c r="B91" s="20"/>
      <c r="C91" s="20"/>
      <c r="D91" s="41"/>
      <c r="E91" s="161" t="s">
        <v>452</v>
      </c>
      <c r="F91" s="136"/>
      <c r="G91" s="137"/>
      <c r="H91" s="138"/>
      <c r="I91" s="136"/>
      <c r="J91" s="125"/>
      <c r="K91" s="125"/>
      <c r="L91" s="125"/>
      <c r="M91" s="125"/>
      <c r="N91" s="125"/>
      <c r="O91" s="186">
        <v>15.255000000000001</v>
      </c>
      <c r="P91" s="216" t="s">
        <v>417</v>
      </c>
      <c r="Q91" s="191" t="s">
        <v>206</v>
      </c>
      <c r="R91" s="191" t="s">
        <v>418</v>
      </c>
      <c r="S91" s="191" t="s">
        <v>171</v>
      </c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15">
        <f t="shared" si="1"/>
        <v>15.255000000000001</v>
      </c>
    </row>
    <row r="92" spans="1:35" s="49" customFormat="1" ht="55.5" customHeight="1">
      <c r="A92" s="158"/>
      <c r="B92" s="20"/>
      <c r="C92" s="20"/>
      <c r="D92" s="41"/>
      <c r="E92" s="139" t="s">
        <v>419</v>
      </c>
      <c r="F92" s="136" t="s">
        <v>365</v>
      </c>
      <c r="G92" s="137"/>
      <c r="H92" s="136"/>
      <c r="I92" s="136"/>
      <c r="J92" s="125"/>
      <c r="K92" s="125"/>
      <c r="L92" s="125"/>
      <c r="M92" s="125"/>
      <c r="N92" s="125"/>
      <c r="O92" s="186">
        <v>0.42899999999999999</v>
      </c>
      <c r="P92" s="216" t="s">
        <v>420</v>
      </c>
      <c r="Q92" s="191" t="s">
        <v>206</v>
      </c>
      <c r="R92" s="191" t="s">
        <v>418</v>
      </c>
      <c r="S92" s="191" t="s">
        <v>171</v>
      </c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15">
        <f t="shared" si="1"/>
        <v>0.42899999999999999</v>
      </c>
    </row>
    <row r="93" spans="1:35" s="49" customFormat="1" ht="63" customHeight="1">
      <c r="A93" s="122"/>
      <c r="B93" s="20"/>
      <c r="C93" s="20"/>
      <c r="D93" s="41"/>
      <c r="E93" s="139" t="s">
        <v>450</v>
      </c>
      <c r="F93" s="136"/>
      <c r="G93" s="137"/>
      <c r="H93" s="138"/>
      <c r="I93" s="136"/>
      <c r="J93" s="125"/>
      <c r="K93" s="125"/>
      <c r="L93" s="125"/>
      <c r="M93" s="125"/>
      <c r="N93" s="125"/>
      <c r="O93" s="135">
        <v>7</v>
      </c>
      <c r="P93" s="125" t="s">
        <v>356</v>
      </c>
      <c r="Q93" s="191" t="s">
        <v>206</v>
      </c>
      <c r="R93" s="191" t="s">
        <v>210</v>
      </c>
      <c r="S93" s="191" t="s">
        <v>171</v>
      </c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15"/>
    </row>
    <row r="94" spans="1:35" s="52" customFormat="1" ht="106.5" customHeight="1">
      <c r="A94" s="272">
        <v>45</v>
      </c>
      <c r="B94" s="24"/>
      <c r="C94" s="272"/>
      <c r="D94" s="270"/>
      <c r="E94" s="101" t="s">
        <v>226</v>
      </c>
      <c r="F94" s="130" t="s">
        <v>153</v>
      </c>
      <c r="G94" s="130"/>
      <c r="H94" s="130"/>
      <c r="I94" s="130"/>
      <c r="J94" s="130">
        <v>81.7</v>
      </c>
      <c r="K94" s="130"/>
      <c r="L94" s="130"/>
      <c r="M94" s="130"/>
      <c r="N94" s="130"/>
      <c r="O94" s="130">
        <v>80.900000000000006</v>
      </c>
      <c r="P94" s="130"/>
      <c r="Q94" s="130"/>
      <c r="R94" s="130"/>
      <c r="S94" s="130"/>
      <c r="T94" s="130">
        <v>80.900000000000006</v>
      </c>
      <c r="U94" s="130"/>
      <c r="V94" s="130"/>
      <c r="W94" s="130"/>
      <c r="X94" s="130"/>
      <c r="Y94" s="130">
        <v>80.900000000000006</v>
      </c>
      <c r="Z94" s="130"/>
      <c r="AA94" s="130"/>
      <c r="AB94" s="130"/>
      <c r="AC94" s="130"/>
      <c r="AD94" s="130">
        <v>80.900000000000006</v>
      </c>
      <c r="AE94" s="130"/>
      <c r="AF94" s="130"/>
      <c r="AG94" s="130"/>
      <c r="AH94" s="130"/>
      <c r="AI94" s="115"/>
    </row>
    <row r="95" spans="1:35" s="49" customFormat="1" ht="50.25" customHeight="1">
      <c r="A95" s="273"/>
      <c r="B95" s="26"/>
      <c r="C95" s="273"/>
      <c r="D95" s="271"/>
      <c r="E95" s="101" t="s">
        <v>227</v>
      </c>
      <c r="F95" s="130"/>
      <c r="G95" s="130"/>
      <c r="H95" s="130"/>
      <c r="I95" s="130"/>
      <c r="J95" s="130">
        <v>79.099999999999994</v>
      </c>
      <c r="K95" s="130"/>
      <c r="L95" s="130"/>
      <c r="M95" s="130"/>
      <c r="N95" s="130"/>
      <c r="O95" s="130">
        <v>79.099999999999994</v>
      </c>
      <c r="P95" s="130"/>
      <c r="Q95" s="130"/>
      <c r="R95" s="130"/>
      <c r="S95" s="130"/>
      <c r="T95" s="130">
        <v>79.3</v>
      </c>
      <c r="U95" s="130"/>
      <c r="V95" s="130"/>
      <c r="W95" s="130"/>
      <c r="X95" s="130"/>
      <c r="Y95" s="130">
        <v>79.3</v>
      </c>
      <c r="Z95" s="130"/>
      <c r="AA95" s="130"/>
      <c r="AB95" s="130"/>
      <c r="AC95" s="130"/>
      <c r="AD95" s="130">
        <v>79.3</v>
      </c>
      <c r="AE95" s="130"/>
      <c r="AF95" s="130"/>
      <c r="AG95" s="130"/>
      <c r="AH95" s="130"/>
      <c r="AI95" s="115"/>
    </row>
    <row r="96" spans="1:35" ht="120.75" customHeight="1">
      <c r="A96" s="27">
        <v>13</v>
      </c>
      <c r="B96" s="18"/>
      <c r="C96" s="18"/>
      <c r="D96" s="22"/>
      <c r="E96" s="101" t="s">
        <v>228</v>
      </c>
      <c r="F96" s="217" t="s">
        <v>153</v>
      </c>
      <c r="G96" s="217"/>
      <c r="H96" s="217"/>
      <c r="I96" s="217"/>
      <c r="J96" s="217">
        <v>59.2</v>
      </c>
      <c r="K96" s="218"/>
      <c r="L96" s="219"/>
      <c r="M96" s="219"/>
      <c r="N96" s="219"/>
      <c r="O96" s="217">
        <v>60.4</v>
      </c>
      <c r="P96" s="218"/>
      <c r="Q96" s="219"/>
      <c r="R96" s="219"/>
      <c r="S96" s="219"/>
      <c r="T96" s="218">
        <v>61.7</v>
      </c>
      <c r="U96" s="218"/>
      <c r="V96" s="219"/>
      <c r="W96" s="220"/>
      <c r="X96" s="220"/>
      <c r="Y96" s="217">
        <v>64.099999999999994</v>
      </c>
      <c r="Z96" s="218"/>
      <c r="AA96" s="147"/>
      <c r="AB96" s="220"/>
      <c r="AC96" s="220"/>
      <c r="AD96" s="220" t="s">
        <v>196</v>
      </c>
      <c r="AE96" s="220"/>
      <c r="AF96" s="220"/>
      <c r="AG96" s="220"/>
      <c r="AH96" s="220"/>
      <c r="AI96" s="115"/>
    </row>
    <row r="97" spans="1:35" ht="114" customHeight="1">
      <c r="B97" s="18"/>
      <c r="C97" s="18"/>
      <c r="D97" s="22"/>
      <c r="E97" s="101" t="s">
        <v>243</v>
      </c>
      <c r="F97" s="118"/>
      <c r="G97" s="118"/>
      <c r="H97" s="118"/>
      <c r="I97" s="118"/>
      <c r="J97" s="118"/>
      <c r="K97" s="118"/>
      <c r="L97" s="147"/>
      <c r="M97" s="147"/>
      <c r="N97" s="147"/>
      <c r="O97" s="118"/>
      <c r="P97" s="118"/>
      <c r="Q97" s="147"/>
      <c r="R97" s="147"/>
      <c r="S97" s="147"/>
      <c r="T97" s="118"/>
      <c r="U97" s="118"/>
      <c r="V97" s="147"/>
      <c r="W97" s="147"/>
      <c r="X97" s="147"/>
      <c r="Y97" s="118"/>
      <c r="Z97" s="118"/>
      <c r="AA97" s="147"/>
      <c r="AB97" s="147"/>
      <c r="AC97" s="147"/>
      <c r="AD97" s="147"/>
      <c r="AE97" s="147"/>
      <c r="AF97" s="147"/>
      <c r="AG97" s="147"/>
      <c r="AH97" s="147"/>
      <c r="AI97" s="115">
        <f t="shared" ref="AI97:AI129" si="2">J97+O97+T97+Y97+AD97</f>
        <v>0</v>
      </c>
    </row>
    <row r="98" spans="1:35" ht="105.75" customHeight="1">
      <c r="A98" s="27">
        <v>47</v>
      </c>
      <c r="B98" s="18"/>
      <c r="C98" s="18"/>
      <c r="D98" s="22"/>
      <c r="E98" s="101" t="s">
        <v>229</v>
      </c>
      <c r="F98" s="118" t="s">
        <v>153</v>
      </c>
      <c r="G98" s="118"/>
      <c r="H98" s="118"/>
      <c r="I98" s="118"/>
      <c r="J98" s="115">
        <v>40</v>
      </c>
      <c r="K98" s="118"/>
      <c r="L98" s="147"/>
      <c r="M98" s="147"/>
      <c r="N98" s="147"/>
      <c r="O98" s="115">
        <v>50</v>
      </c>
      <c r="P98" s="118"/>
      <c r="Q98" s="147"/>
      <c r="R98" s="147"/>
      <c r="S98" s="147"/>
      <c r="T98" s="115">
        <v>60</v>
      </c>
      <c r="U98" s="118"/>
      <c r="V98" s="147"/>
      <c r="W98" s="147"/>
      <c r="X98" s="147"/>
      <c r="Y98" s="115">
        <v>63.6</v>
      </c>
      <c r="Z98" s="118"/>
      <c r="AA98" s="147"/>
      <c r="AB98" s="147"/>
      <c r="AC98" s="147"/>
      <c r="AD98" s="147">
        <v>70</v>
      </c>
      <c r="AE98" s="147"/>
      <c r="AF98" s="147"/>
      <c r="AG98" s="147"/>
      <c r="AH98" s="147"/>
      <c r="AI98" s="115"/>
    </row>
    <row r="99" spans="1:35" s="49" customFormat="1" ht="102.75" customHeight="1" outlineLevel="1">
      <c r="A99" s="27">
        <v>267</v>
      </c>
      <c r="B99" s="18"/>
      <c r="C99" s="18" t="s">
        <v>28</v>
      </c>
      <c r="D99" s="22" t="s">
        <v>170</v>
      </c>
      <c r="E99" s="103" t="s">
        <v>244</v>
      </c>
      <c r="F99" s="217" t="s">
        <v>152</v>
      </c>
      <c r="G99" s="217" t="s">
        <v>123</v>
      </c>
      <c r="H99" s="118" t="s">
        <v>4</v>
      </c>
      <c r="I99" s="217" t="s">
        <v>107</v>
      </c>
      <c r="J99" s="118"/>
      <c r="K99" s="118"/>
      <c r="L99" s="118"/>
      <c r="M99" s="118"/>
      <c r="N99" s="118"/>
      <c r="O99" s="187">
        <v>0.64200000000000002</v>
      </c>
      <c r="P99" s="146" t="s">
        <v>16</v>
      </c>
      <c r="Q99" s="147">
        <v>464</v>
      </c>
      <c r="R99" s="145" t="s">
        <v>212</v>
      </c>
      <c r="S99" s="145" t="s">
        <v>171</v>
      </c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5">
        <f t="shared" si="2"/>
        <v>0.64200000000000002</v>
      </c>
    </row>
    <row r="100" spans="1:35" s="49" customFormat="1" ht="99.75" customHeight="1" outlineLevel="1">
      <c r="A100" s="27">
        <v>268</v>
      </c>
      <c r="B100" s="18"/>
      <c r="C100" s="18" t="s">
        <v>28</v>
      </c>
      <c r="D100" s="22" t="s">
        <v>170</v>
      </c>
      <c r="E100" s="103" t="s">
        <v>245</v>
      </c>
      <c r="F100" s="217" t="s">
        <v>152</v>
      </c>
      <c r="G100" s="217" t="s">
        <v>123</v>
      </c>
      <c r="H100" s="118" t="s">
        <v>4</v>
      </c>
      <c r="I100" s="217" t="s">
        <v>107</v>
      </c>
      <c r="J100" s="118"/>
      <c r="K100" s="118"/>
      <c r="L100" s="118"/>
      <c r="M100" s="118"/>
      <c r="N100" s="118"/>
      <c r="O100" s="187">
        <v>0.48199999999999998</v>
      </c>
      <c r="P100" s="146" t="s">
        <v>16</v>
      </c>
      <c r="Q100" s="147">
        <v>464</v>
      </c>
      <c r="R100" s="145" t="s">
        <v>212</v>
      </c>
      <c r="S100" s="145" t="s">
        <v>171</v>
      </c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5">
        <f t="shared" si="2"/>
        <v>0.48199999999999998</v>
      </c>
    </row>
    <row r="101" spans="1:35" s="49" customFormat="1" ht="95.25" customHeight="1" outlineLevel="1">
      <c r="A101" s="27">
        <v>269</v>
      </c>
      <c r="B101" s="18"/>
      <c r="C101" s="18" t="s">
        <v>28</v>
      </c>
      <c r="D101" s="22" t="s">
        <v>170</v>
      </c>
      <c r="E101" s="103" t="s">
        <v>246</v>
      </c>
      <c r="F101" s="217" t="s">
        <v>152</v>
      </c>
      <c r="G101" s="217" t="s">
        <v>123</v>
      </c>
      <c r="H101" s="118" t="s">
        <v>4</v>
      </c>
      <c r="I101" s="217" t="s">
        <v>107</v>
      </c>
      <c r="J101" s="118"/>
      <c r="K101" s="118"/>
      <c r="L101" s="118"/>
      <c r="M101" s="118"/>
      <c r="N101" s="118"/>
      <c r="O101" s="187">
        <v>0.32100000000000001</v>
      </c>
      <c r="P101" s="146" t="s">
        <v>16</v>
      </c>
      <c r="Q101" s="147">
        <v>464</v>
      </c>
      <c r="R101" s="145" t="s">
        <v>212</v>
      </c>
      <c r="S101" s="145" t="s">
        <v>171</v>
      </c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5">
        <f t="shared" si="2"/>
        <v>0.32100000000000001</v>
      </c>
    </row>
    <row r="102" spans="1:35" s="49" customFormat="1" ht="97.5" customHeight="1" outlineLevel="1">
      <c r="A102" s="27">
        <v>270</v>
      </c>
      <c r="B102" s="18"/>
      <c r="C102" s="18" t="s">
        <v>28</v>
      </c>
      <c r="D102" s="22" t="s">
        <v>170</v>
      </c>
      <c r="E102" s="103" t="s">
        <v>247</v>
      </c>
      <c r="F102" s="217" t="s">
        <v>152</v>
      </c>
      <c r="G102" s="217" t="s">
        <v>123</v>
      </c>
      <c r="H102" s="118" t="s">
        <v>4</v>
      </c>
      <c r="I102" s="217" t="s">
        <v>112</v>
      </c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87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5">
        <f t="shared" si="2"/>
        <v>0</v>
      </c>
    </row>
    <row r="103" spans="1:35" s="49" customFormat="1" ht="95.25" customHeight="1" outlineLevel="1">
      <c r="A103" s="27">
        <v>271</v>
      </c>
      <c r="B103" s="18"/>
      <c r="C103" s="18" t="s">
        <v>28</v>
      </c>
      <c r="D103" s="22" t="s">
        <v>170</v>
      </c>
      <c r="E103" s="103" t="s">
        <v>248</v>
      </c>
      <c r="F103" s="217" t="s">
        <v>152</v>
      </c>
      <c r="G103" s="217" t="s">
        <v>123</v>
      </c>
      <c r="H103" s="118" t="s">
        <v>4</v>
      </c>
      <c r="I103" s="217" t="s">
        <v>112</v>
      </c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87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5">
        <f t="shared" si="2"/>
        <v>0</v>
      </c>
    </row>
    <row r="104" spans="1:35" s="49" customFormat="1" ht="92.25" customHeight="1" outlineLevel="1">
      <c r="A104" s="27">
        <v>272</v>
      </c>
      <c r="B104" s="18"/>
      <c r="C104" s="18" t="s">
        <v>28</v>
      </c>
      <c r="D104" s="22" t="s">
        <v>170</v>
      </c>
      <c r="E104" s="103" t="s">
        <v>249</v>
      </c>
      <c r="F104" s="217" t="s">
        <v>152</v>
      </c>
      <c r="G104" s="217" t="s">
        <v>123</v>
      </c>
      <c r="H104" s="118" t="s">
        <v>4</v>
      </c>
      <c r="I104" s="217" t="s">
        <v>112</v>
      </c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87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5">
        <f t="shared" si="2"/>
        <v>0</v>
      </c>
    </row>
    <row r="105" spans="1:35" s="49" customFormat="1" ht="95.25" customHeight="1" outlineLevel="1">
      <c r="A105" s="27">
        <v>273</v>
      </c>
      <c r="B105" s="18"/>
      <c r="C105" s="18" t="s">
        <v>28</v>
      </c>
      <c r="D105" s="22" t="s">
        <v>170</v>
      </c>
      <c r="E105" s="103" t="s">
        <v>250</v>
      </c>
      <c r="F105" s="217" t="s">
        <v>180</v>
      </c>
      <c r="G105" s="217" t="s">
        <v>123</v>
      </c>
      <c r="H105" s="118" t="s">
        <v>4</v>
      </c>
      <c r="I105" s="217" t="s">
        <v>112</v>
      </c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5">
        <f t="shared" si="2"/>
        <v>0</v>
      </c>
    </row>
    <row r="106" spans="1:35" s="49" customFormat="1" ht="93" customHeight="1" outlineLevel="1">
      <c r="A106" s="27">
        <v>274</v>
      </c>
      <c r="B106" s="18"/>
      <c r="C106" s="18" t="s">
        <v>28</v>
      </c>
      <c r="D106" s="22" t="s">
        <v>170</v>
      </c>
      <c r="E106" s="103" t="s">
        <v>251</v>
      </c>
      <c r="F106" s="217" t="s">
        <v>180</v>
      </c>
      <c r="G106" s="217" t="s">
        <v>123</v>
      </c>
      <c r="H106" s="118" t="s">
        <v>4</v>
      </c>
      <c r="I106" s="217" t="s">
        <v>113</v>
      </c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>
        <v>0.32100000000000001</v>
      </c>
      <c r="AE106" s="118"/>
      <c r="AF106" s="118"/>
      <c r="AG106" s="118"/>
      <c r="AH106" s="118"/>
      <c r="AI106" s="115">
        <f t="shared" si="2"/>
        <v>0.32100000000000001</v>
      </c>
    </row>
    <row r="107" spans="1:35" s="49" customFormat="1" ht="105.75" customHeight="1" outlineLevel="1">
      <c r="A107" s="27">
        <v>275</v>
      </c>
      <c r="B107" s="18"/>
      <c r="C107" s="18" t="s">
        <v>28</v>
      </c>
      <c r="D107" s="22" t="s">
        <v>170</v>
      </c>
      <c r="E107" s="103" t="s">
        <v>252</v>
      </c>
      <c r="F107" s="217" t="s">
        <v>180</v>
      </c>
      <c r="G107" s="217" t="s">
        <v>123</v>
      </c>
      <c r="H107" s="118" t="s">
        <v>4</v>
      </c>
      <c r="I107" s="217" t="s">
        <v>113</v>
      </c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>
        <v>0.32100000000000001</v>
      </c>
      <c r="AE107" s="118"/>
      <c r="AF107" s="118"/>
      <c r="AG107" s="118"/>
      <c r="AH107" s="118"/>
      <c r="AI107" s="115">
        <f t="shared" si="2"/>
        <v>0.32100000000000001</v>
      </c>
    </row>
    <row r="108" spans="1:35" s="49" customFormat="1" ht="55.5" customHeight="1" outlineLevel="1">
      <c r="A108" s="27"/>
      <c r="B108" s="18"/>
      <c r="C108" s="18"/>
      <c r="D108" s="22"/>
      <c r="E108" s="119" t="s">
        <v>253</v>
      </c>
      <c r="F108" s="217"/>
      <c r="G108" s="217"/>
      <c r="H108" s="118"/>
      <c r="I108" s="217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5">
        <f t="shared" si="2"/>
        <v>0</v>
      </c>
    </row>
    <row r="109" spans="1:35" s="49" customFormat="1" ht="156.75" customHeight="1" outlineLevel="1">
      <c r="A109" s="27"/>
      <c r="B109" s="18"/>
      <c r="C109" s="61"/>
      <c r="D109" s="22"/>
      <c r="E109" s="164" t="s">
        <v>264</v>
      </c>
      <c r="F109" s="221" t="s">
        <v>153</v>
      </c>
      <c r="G109" s="131"/>
      <c r="H109" s="131"/>
      <c r="I109" s="131"/>
      <c r="J109" s="222">
        <v>1</v>
      </c>
      <c r="K109" s="131"/>
      <c r="L109" s="223"/>
      <c r="M109" s="223"/>
      <c r="N109" s="223"/>
      <c r="O109" s="222">
        <v>1</v>
      </c>
      <c r="P109" s="131"/>
      <c r="Q109" s="223"/>
      <c r="R109" s="223"/>
      <c r="S109" s="223"/>
      <c r="T109" s="222">
        <v>1</v>
      </c>
      <c r="U109" s="118"/>
      <c r="V109" s="118"/>
      <c r="W109" s="118"/>
      <c r="X109" s="118"/>
      <c r="Y109" s="222">
        <v>1</v>
      </c>
      <c r="Z109" s="118"/>
      <c r="AA109" s="118"/>
      <c r="AB109" s="118"/>
      <c r="AC109" s="118"/>
      <c r="AD109" s="222">
        <v>1</v>
      </c>
      <c r="AE109" s="118"/>
      <c r="AF109" s="118"/>
      <c r="AG109" s="118"/>
      <c r="AH109" s="118"/>
      <c r="AI109" s="115"/>
    </row>
    <row r="110" spans="1:35" s="49" customFormat="1" ht="167.25" customHeight="1" outlineLevel="1">
      <c r="A110" s="27"/>
      <c r="B110" s="18"/>
      <c r="C110" s="18" t="s">
        <v>28</v>
      </c>
      <c r="D110" s="22"/>
      <c r="E110" s="119" t="s">
        <v>103</v>
      </c>
      <c r="F110" s="112" t="s">
        <v>365</v>
      </c>
      <c r="G110" s="201" t="s">
        <v>124</v>
      </c>
      <c r="H110" s="201" t="s">
        <v>4</v>
      </c>
      <c r="I110" s="201" t="s">
        <v>114</v>
      </c>
      <c r="J110" s="120">
        <v>1.6</v>
      </c>
      <c r="K110" s="146" t="s">
        <v>16</v>
      </c>
      <c r="L110" s="162">
        <v>464</v>
      </c>
      <c r="M110" s="131">
        <v>3</v>
      </c>
      <c r="N110" s="162">
        <v>15</v>
      </c>
      <c r="O110" s="120"/>
      <c r="P110" s="163"/>
      <c r="Q110" s="163"/>
      <c r="R110" s="163"/>
      <c r="S110" s="163"/>
      <c r="T110" s="120"/>
      <c r="U110" s="146" t="s">
        <v>16</v>
      </c>
      <c r="V110" s="162">
        <v>464</v>
      </c>
      <c r="W110" s="131">
        <v>3</v>
      </c>
      <c r="X110" s="162">
        <v>15</v>
      </c>
      <c r="Y110" s="120"/>
      <c r="Z110" s="118"/>
      <c r="AA110" s="118"/>
      <c r="AB110" s="118"/>
      <c r="AC110" s="118"/>
      <c r="AD110" s="120"/>
      <c r="AE110" s="146" t="s">
        <v>16</v>
      </c>
      <c r="AF110" s="162">
        <v>464</v>
      </c>
      <c r="AG110" s="131">
        <v>3</v>
      </c>
      <c r="AH110" s="162">
        <v>15</v>
      </c>
      <c r="AI110" s="115">
        <f t="shared" si="2"/>
        <v>1.6</v>
      </c>
    </row>
    <row r="111" spans="1:35" s="49" customFormat="1" ht="65.25" customHeight="1" outlineLevel="1">
      <c r="A111" s="27"/>
      <c r="B111" s="18"/>
      <c r="C111" s="18" t="s">
        <v>28</v>
      </c>
      <c r="D111" s="22"/>
      <c r="E111" s="119" t="s">
        <v>265</v>
      </c>
      <c r="F111" s="112" t="s">
        <v>365</v>
      </c>
      <c r="G111" s="201" t="s">
        <v>124</v>
      </c>
      <c r="H111" s="201" t="s">
        <v>4</v>
      </c>
      <c r="I111" s="117" t="s">
        <v>431</v>
      </c>
      <c r="J111" s="120">
        <v>9.3000000000000007</v>
      </c>
      <c r="K111" s="146" t="s">
        <v>16</v>
      </c>
      <c r="L111" s="162">
        <v>464</v>
      </c>
      <c r="M111" s="131">
        <v>67</v>
      </c>
      <c r="N111" s="162">
        <v>15</v>
      </c>
      <c r="O111" s="120"/>
      <c r="P111" s="163"/>
      <c r="Q111" s="163"/>
      <c r="R111" s="163"/>
      <c r="S111" s="163"/>
      <c r="T111" s="120">
        <v>11.407</v>
      </c>
      <c r="U111" s="146" t="s">
        <v>16</v>
      </c>
      <c r="V111" s="118">
        <v>465</v>
      </c>
      <c r="W111" s="118">
        <v>6</v>
      </c>
      <c r="X111" s="118">
        <v>0</v>
      </c>
      <c r="Y111" s="120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5">
        <f t="shared" si="2"/>
        <v>20.707000000000001</v>
      </c>
    </row>
    <row r="112" spans="1:35" s="49" customFormat="1" ht="90" customHeight="1" outlineLevel="1">
      <c r="A112" s="105"/>
      <c r="B112" s="18"/>
      <c r="C112" s="18"/>
      <c r="D112" s="22"/>
      <c r="E112" s="119" t="s">
        <v>397</v>
      </c>
      <c r="F112" s="112" t="s">
        <v>365</v>
      </c>
      <c r="G112" s="201" t="s">
        <v>124</v>
      </c>
      <c r="H112" s="201" t="s">
        <v>4</v>
      </c>
      <c r="I112" s="117" t="s">
        <v>453</v>
      </c>
      <c r="J112" s="120">
        <v>1.2</v>
      </c>
      <c r="K112" s="121" t="s">
        <v>16</v>
      </c>
      <c r="L112" s="162">
        <v>464</v>
      </c>
      <c r="M112" s="131">
        <v>67</v>
      </c>
      <c r="N112" s="162">
        <v>15</v>
      </c>
      <c r="O112" s="120">
        <v>29.1</v>
      </c>
      <c r="P112" s="162">
        <v>464</v>
      </c>
      <c r="Q112" s="131">
        <v>67</v>
      </c>
      <c r="R112" s="162">
        <v>0</v>
      </c>
      <c r="S112" s="163"/>
      <c r="T112" s="120"/>
      <c r="U112" s="118"/>
      <c r="V112" s="118"/>
      <c r="W112" s="118"/>
      <c r="X112" s="118"/>
      <c r="Y112" s="120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5">
        <f t="shared" si="2"/>
        <v>30.3</v>
      </c>
    </row>
    <row r="113" spans="1:35" s="49" customFormat="1" ht="62.25" customHeight="1" outlineLevel="1">
      <c r="A113" s="27"/>
      <c r="B113" s="18"/>
      <c r="C113" s="18" t="s">
        <v>28</v>
      </c>
      <c r="D113" s="22"/>
      <c r="E113" s="119" t="s">
        <v>437</v>
      </c>
      <c r="F113" s="112" t="s">
        <v>365</v>
      </c>
      <c r="G113" s="201" t="s">
        <v>124</v>
      </c>
      <c r="H113" s="201" t="s">
        <v>4</v>
      </c>
      <c r="I113" s="117" t="s">
        <v>440</v>
      </c>
      <c r="J113" s="120"/>
      <c r="K113" s="163"/>
      <c r="L113" s="163"/>
      <c r="M113" s="163"/>
      <c r="N113" s="163"/>
      <c r="O113" s="120"/>
      <c r="P113" s="146"/>
      <c r="Q113" s="162"/>
      <c r="R113" s="131"/>
      <c r="S113" s="162"/>
      <c r="T113" s="120">
        <v>14.281000000000001</v>
      </c>
      <c r="U113" s="146" t="s">
        <v>16</v>
      </c>
      <c r="V113" s="162">
        <v>464</v>
      </c>
      <c r="W113" s="131">
        <v>67</v>
      </c>
      <c r="X113" s="162">
        <v>15</v>
      </c>
      <c r="Y113" s="120"/>
      <c r="Z113" s="146"/>
      <c r="AA113" s="162"/>
      <c r="AB113" s="131"/>
      <c r="AC113" s="162"/>
      <c r="AD113" s="118"/>
      <c r="AE113" s="118"/>
      <c r="AF113" s="118"/>
      <c r="AG113" s="118"/>
      <c r="AH113" s="118"/>
      <c r="AI113" s="115">
        <f t="shared" si="2"/>
        <v>14.281000000000001</v>
      </c>
    </row>
    <row r="114" spans="1:35" s="49" customFormat="1" ht="128.25" customHeight="1" outlineLevel="1">
      <c r="A114" s="27"/>
      <c r="B114" s="18"/>
      <c r="C114" s="18" t="s">
        <v>28</v>
      </c>
      <c r="D114" s="22"/>
      <c r="E114" s="188" t="s">
        <v>266</v>
      </c>
      <c r="F114" s="112" t="s">
        <v>365</v>
      </c>
      <c r="G114" s="201" t="s">
        <v>124</v>
      </c>
      <c r="H114" s="201" t="s">
        <v>4</v>
      </c>
      <c r="I114" s="117" t="s">
        <v>114</v>
      </c>
      <c r="J114" s="120">
        <v>11</v>
      </c>
      <c r="K114" s="146" t="s">
        <v>16</v>
      </c>
      <c r="L114" s="162">
        <v>464</v>
      </c>
      <c r="M114" s="131">
        <v>3</v>
      </c>
      <c r="N114" s="162">
        <v>15</v>
      </c>
      <c r="O114" s="120">
        <v>21.4</v>
      </c>
      <c r="P114" s="146" t="s">
        <v>16</v>
      </c>
      <c r="Q114" s="162">
        <v>464</v>
      </c>
      <c r="R114" s="131">
        <v>67</v>
      </c>
      <c r="S114" s="162">
        <v>15</v>
      </c>
      <c r="T114" s="120">
        <v>24.8</v>
      </c>
      <c r="U114" s="146" t="s">
        <v>16</v>
      </c>
      <c r="V114" s="162">
        <v>464</v>
      </c>
      <c r="W114" s="131">
        <v>67</v>
      </c>
      <c r="X114" s="162">
        <v>15</v>
      </c>
      <c r="Y114" s="120"/>
      <c r="Z114" s="146"/>
      <c r="AA114" s="162"/>
      <c r="AB114" s="131"/>
      <c r="AC114" s="162"/>
      <c r="AD114" s="118"/>
      <c r="AE114" s="118"/>
      <c r="AF114" s="118"/>
      <c r="AG114" s="118"/>
      <c r="AH114" s="118"/>
      <c r="AI114" s="115">
        <f t="shared" si="2"/>
        <v>57.2</v>
      </c>
    </row>
    <row r="115" spans="1:35" s="49" customFormat="1" ht="96" customHeight="1">
      <c r="A115" s="27">
        <v>14</v>
      </c>
      <c r="B115" s="18"/>
      <c r="C115" s="18"/>
      <c r="D115" s="22"/>
      <c r="E115" s="224" t="s">
        <v>230</v>
      </c>
      <c r="F115" s="118" t="s">
        <v>153</v>
      </c>
      <c r="G115" s="118"/>
      <c r="H115" s="118"/>
      <c r="I115" s="118"/>
      <c r="J115" s="118">
        <v>46.7</v>
      </c>
      <c r="K115" s="118"/>
      <c r="L115" s="118"/>
      <c r="M115" s="118"/>
      <c r="N115" s="118"/>
      <c r="O115" s="118">
        <v>58.7</v>
      </c>
      <c r="P115" s="118"/>
      <c r="Q115" s="118"/>
      <c r="R115" s="118"/>
      <c r="S115" s="118"/>
      <c r="T115" s="118">
        <v>89</v>
      </c>
      <c r="U115" s="118"/>
      <c r="V115" s="118"/>
      <c r="W115" s="118"/>
      <c r="X115" s="118"/>
      <c r="Y115" s="118">
        <v>95</v>
      </c>
      <c r="Z115" s="118"/>
      <c r="AA115" s="118"/>
      <c r="AB115" s="118"/>
      <c r="AC115" s="118"/>
      <c r="AD115" s="118">
        <v>100</v>
      </c>
      <c r="AE115" s="118"/>
      <c r="AF115" s="118"/>
      <c r="AG115" s="118"/>
      <c r="AH115" s="118"/>
      <c r="AI115" s="115"/>
    </row>
    <row r="116" spans="1:35" s="49" customFormat="1" ht="109.5" customHeight="1">
      <c r="A116" s="27"/>
      <c r="B116" s="18"/>
      <c r="C116" s="18"/>
      <c r="D116" s="22"/>
      <c r="E116" s="164" t="s">
        <v>337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5">
        <f t="shared" si="2"/>
        <v>0</v>
      </c>
    </row>
    <row r="117" spans="1:35" s="49" customFormat="1" ht="132.75" customHeight="1">
      <c r="A117" s="27">
        <v>48</v>
      </c>
      <c r="B117" s="18"/>
      <c r="C117" s="18"/>
      <c r="D117" s="22"/>
      <c r="E117" s="224" t="s">
        <v>57</v>
      </c>
      <c r="F117" s="118" t="s">
        <v>145</v>
      </c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5">
        <f t="shared" si="2"/>
        <v>0</v>
      </c>
    </row>
    <row r="118" spans="1:35" ht="100.5" customHeight="1">
      <c r="A118" s="27">
        <v>49</v>
      </c>
      <c r="B118" s="18"/>
      <c r="C118" s="21"/>
      <c r="D118" s="39"/>
      <c r="E118" s="224" t="s">
        <v>231</v>
      </c>
      <c r="F118" s="118" t="s">
        <v>153</v>
      </c>
      <c r="G118" s="118"/>
      <c r="H118" s="118"/>
      <c r="I118" s="118"/>
      <c r="J118" s="225" t="s">
        <v>194</v>
      </c>
      <c r="K118" s="118"/>
      <c r="L118" s="226"/>
      <c r="M118" s="226"/>
      <c r="N118" s="226"/>
      <c r="O118" s="225" t="s">
        <v>194</v>
      </c>
      <c r="P118" s="118"/>
      <c r="Q118" s="226"/>
      <c r="R118" s="226"/>
      <c r="S118" s="226"/>
      <c r="T118" s="225" t="s">
        <v>194</v>
      </c>
      <c r="U118" s="118"/>
      <c r="V118" s="226"/>
      <c r="W118" s="226"/>
      <c r="X118" s="226"/>
      <c r="Y118" s="225" t="s">
        <v>195</v>
      </c>
      <c r="Z118" s="118"/>
      <c r="AA118" s="226"/>
      <c r="AB118" s="226"/>
      <c r="AC118" s="226"/>
      <c r="AD118" s="225" t="s">
        <v>195</v>
      </c>
      <c r="AE118" s="226"/>
      <c r="AF118" s="226"/>
      <c r="AG118" s="226"/>
      <c r="AH118" s="226"/>
      <c r="AI118" s="115"/>
    </row>
    <row r="119" spans="1:35" ht="92.25" customHeight="1">
      <c r="A119" s="27">
        <v>429</v>
      </c>
      <c r="B119" s="18"/>
      <c r="C119" s="24" t="s">
        <v>28</v>
      </c>
      <c r="D119" s="22"/>
      <c r="E119" s="101" t="s">
        <v>267</v>
      </c>
      <c r="F119" s="118" t="s">
        <v>145</v>
      </c>
      <c r="G119" s="118"/>
      <c r="H119" s="118" t="s">
        <v>176</v>
      </c>
      <c r="I119" s="118"/>
      <c r="J119" s="118"/>
      <c r="K119" s="115"/>
      <c r="L119" s="147"/>
      <c r="M119" s="147"/>
      <c r="N119" s="147"/>
      <c r="O119" s="118"/>
      <c r="P119" s="115"/>
      <c r="Q119" s="147"/>
      <c r="R119" s="147"/>
      <c r="S119" s="147"/>
      <c r="T119" s="118"/>
      <c r="U119" s="115"/>
      <c r="V119" s="147"/>
      <c r="W119" s="147"/>
      <c r="X119" s="147"/>
      <c r="Y119" s="118"/>
      <c r="Z119" s="115"/>
      <c r="AA119" s="147"/>
      <c r="AB119" s="147"/>
      <c r="AC119" s="147"/>
      <c r="AD119" s="147"/>
      <c r="AE119" s="147"/>
      <c r="AF119" s="147"/>
      <c r="AG119" s="147"/>
      <c r="AH119" s="147"/>
      <c r="AI119" s="115"/>
    </row>
    <row r="120" spans="1:35" ht="88.5" customHeight="1">
      <c r="A120" s="27">
        <v>50</v>
      </c>
      <c r="B120" s="18"/>
      <c r="C120" s="25"/>
      <c r="D120" s="22"/>
      <c r="E120" s="224" t="s">
        <v>232</v>
      </c>
      <c r="F120" s="118" t="s">
        <v>153</v>
      </c>
      <c r="G120" s="118"/>
      <c r="H120" s="118" t="s">
        <v>203</v>
      </c>
      <c r="I120" s="118"/>
      <c r="J120" s="118" t="s">
        <v>192</v>
      </c>
      <c r="K120" s="225"/>
      <c r="L120" s="226"/>
      <c r="M120" s="226"/>
      <c r="N120" s="226"/>
      <c r="O120" s="118" t="s">
        <v>193</v>
      </c>
      <c r="P120" s="225"/>
      <c r="Q120" s="226"/>
      <c r="R120" s="226"/>
      <c r="S120" s="226"/>
      <c r="T120" s="118" t="s">
        <v>193</v>
      </c>
      <c r="U120" s="225"/>
      <c r="V120" s="226"/>
      <c r="W120" s="226"/>
      <c r="X120" s="226"/>
      <c r="Y120" s="118" t="s">
        <v>193</v>
      </c>
      <c r="Z120" s="225"/>
      <c r="AA120" s="226"/>
      <c r="AB120" s="226"/>
      <c r="AC120" s="226"/>
      <c r="AD120" s="225" t="s">
        <v>193</v>
      </c>
      <c r="AE120" s="226"/>
      <c r="AF120" s="226"/>
      <c r="AG120" s="226"/>
      <c r="AH120" s="226"/>
      <c r="AI120" s="115"/>
    </row>
    <row r="121" spans="1:35" ht="55.5" customHeight="1">
      <c r="A121" s="27">
        <v>51</v>
      </c>
      <c r="B121" s="18"/>
      <c r="C121" s="26"/>
      <c r="D121" s="22"/>
      <c r="E121" s="224" t="s">
        <v>268</v>
      </c>
      <c r="F121" s="118"/>
      <c r="G121" s="118"/>
      <c r="H121" s="118"/>
      <c r="I121" s="118"/>
      <c r="J121" s="118"/>
      <c r="K121" s="225"/>
      <c r="L121" s="226"/>
      <c r="M121" s="226"/>
      <c r="N121" s="226"/>
      <c r="O121" s="118"/>
      <c r="P121" s="225"/>
      <c r="Q121" s="226"/>
      <c r="R121" s="226"/>
      <c r="S121" s="226"/>
      <c r="T121" s="118"/>
      <c r="U121" s="225"/>
      <c r="V121" s="226"/>
      <c r="W121" s="226"/>
      <c r="X121" s="226"/>
      <c r="Y121" s="118"/>
      <c r="Z121" s="225"/>
      <c r="AA121" s="226"/>
      <c r="AB121" s="226"/>
      <c r="AC121" s="226"/>
      <c r="AD121" s="226"/>
      <c r="AE121" s="226"/>
      <c r="AF121" s="226"/>
      <c r="AG121" s="226"/>
      <c r="AH121" s="226"/>
      <c r="AI121" s="115">
        <f t="shared" si="2"/>
        <v>0</v>
      </c>
    </row>
    <row r="122" spans="1:35" ht="81" customHeight="1">
      <c r="B122" s="18"/>
      <c r="C122" s="18"/>
      <c r="D122" s="22"/>
      <c r="E122" s="224" t="s">
        <v>59</v>
      </c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5">
        <f t="shared" si="2"/>
        <v>0</v>
      </c>
    </row>
    <row r="123" spans="1:35" ht="63.75" customHeight="1">
      <c r="A123" s="27">
        <v>52</v>
      </c>
      <c r="B123" s="18"/>
      <c r="C123" s="18"/>
      <c r="D123" s="22"/>
      <c r="E123" s="101" t="s">
        <v>155</v>
      </c>
      <c r="F123" s="118" t="s">
        <v>153</v>
      </c>
      <c r="G123" s="118"/>
      <c r="H123" s="118"/>
      <c r="I123" s="118"/>
      <c r="J123" s="118">
        <v>19.5</v>
      </c>
      <c r="K123" s="118"/>
      <c r="L123" s="118"/>
      <c r="M123" s="118"/>
      <c r="N123" s="118"/>
      <c r="O123" s="118">
        <v>20</v>
      </c>
      <c r="P123" s="118"/>
      <c r="Q123" s="118"/>
      <c r="R123" s="118"/>
      <c r="S123" s="118"/>
      <c r="T123" s="118">
        <v>20.100000000000001</v>
      </c>
      <c r="U123" s="118"/>
      <c r="V123" s="118"/>
      <c r="W123" s="118"/>
      <c r="X123" s="118"/>
      <c r="Y123" s="118">
        <v>20.3</v>
      </c>
      <c r="Z123" s="118"/>
      <c r="AA123" s="118"/>
      <c r="AB123" s="118"/>
      <c r="AC123" s="118"/>
      <c r="AD123" s="118">
        <v>20.5</v>
      </c>
      <c r="AE123" s="118"/>
      <c r="AF123" s="118"/>
      <c r="AG123" s="118"/>
      <c r="AH123" s="118"/>
      <c r="AI123" s="115"/>
    </row>
    <row r="124" spans="1:35" ht="58.5" customHeight="1">
      <c r="B124" s="18"/>
      <c r="C124" s="18"/>
      <c r="D124" s="22"/>
      <c r="E124" s="101" t="s">
        <v>58</v>
      </c>
      <c r="F124" s="118"/>
      <c r="G124" s="118"/>
      <c r="H124" s="118"/>
      <c r="I124" s="118"/>
      <c r="J124" s="118"/>
      <c r="K124" s="118"/>
      <c r="L124" s="147"/>
      <c r="M124" s="147"/>
      <c r="N124" s="147"/>
      <c r="O124" s="118"/>
      <c r="P124" s="118"/>
      <c r="Q124" s="147"/>
      <c r="R124" s="147"/>
      <c r="S124" s="147"/>
      <c r="T124" s="118"/>
      <c r="U124" s="118"/>
      <c r="V124" s="147"/>
      <c r="W124" s="147"/>
      <c r="X124" s="147"/>
      <c r="Y124" s="118"/>
      <c r="Z124" s="118"/>
      <c r="AA124" s="147"/>
      <c r="AB124" s="147"/>
      <c r="AC124" s="147"/>
      <c r="AD124" s="147"/>
      <c r="AE124" s="147"/>
      <c r="AF124" s="147"/>
      <c r="AG124" s="147"/>
      <c r="AH124" s="147"/>
      <c r="AI124" s="115">
        <f t="shared" si="2"/>
        <v>0</v>
      </c>
    </row>
    <row r="125" spans="1:35" ht="82.5" customHeight="1">
      <c r="A125" s="27">
        <v>16</v>
      </c>
      <c r="B125" s="18"/>
      <c r="C125" s="18"/>
      <c r="D125" s="22"/>
      <c r="E125" s="101" t="s">
        <v>269</v>
      </c>
      <c r="F125" s="118" t="s">
        <v>153</v>
      </c>
      <c r="G125" s="118"/>
      <c r="H125" s="118"/>
      <c r="I125" s="118"/>
      <c r="J125" s="115">
        <v>83</v>
      </c>
      <c r="K125" s="115"/>
      <c r="L125" s="147"/>
      <c r="M125" s="147"/>
      <c r="N125" s="147"/>
      <c r="O125" s="115">
        <v>85</v>
      </c>
      <c r="P125" s="115"/>
      <c r="Q125" s="147"/>
      <c r="R125" s="147"/>
      <c r="S125" s="147"/>
      <c r="T125" s="115">
        <v>85</v>
      </c>
      <c r="U125" s="115"/>
      <c r="V125" s="147"/>
      <c r="W125" s="147"/>
      <c r="X125" s="147"/>
      <c r="Y125" s="115">
        <v>86</v>
      </c>
      <c r="Z125" s="115"/>
      <c r="AA125" s="147"/>
      <c r="AB125" s="147"/>
      <c r="AC125" s="147"/>
      <c r="AD125" s="147">
        <v>86</v>
      </c>
      <c r="AE125" s="147"/>
      <c r="AF125" s="147"/>
      <c r="AG125" s="147"/>
      <c r="AH125" s="147"/>
      <c r="AI125" s="115"/>
    </row>
    <row r="126" spans="1:35" ht="101.25" customHeight="1">
      <c r="A126" s="275">
        <v>434</v>
      </c>
      <c r="B126" s="272"/>
      <c r="C126" s="272" t="s">
        <v>28</v>
      </c>
      <c r="D126" s="41"/>
      <c r="E126" s="101" t="s">
        <v>24</v>
      </c>
      <c r="F126" s="118" t="s">
        <v>154</v>
      </c>
      <c r="G126" s="118"/>
      <c r="H126" s="118" t="s">
        <v>8</v>
      </c>
      <c r="I126" s="118"/>
      <c r="J126" s="118"/>
      <c r="K126" s="115"/>
      <c r="L126" s="147"/>
      <c r="M126" s="147"/>
      <c r="N126" s="147"/>
      <c r="O126" s="118"/>
      <c r="P126" s="115"/>
      <c r="Q126" s="147"/>
      <c r="R126" s="147"/>
      <c r="S126" s="147"/>
      <c r="T126" s="118"/>
      <c r="U126" s="115"/>
      <c r="V126" s="147"/>
      <c r="W126" s="147"/>
      <c r="X126" s="147"/>
      <c r="Y126" s="118"/>
      <c r="Z126" s="115"/>
      <c r="AA126" s="147"/>
      <c r="AB126" s="147"/>
      <c r="AC126" s="147"/>
      <c r="AD126" s="147"/>
      <c r="AE126" s="147"/>
      <c r="AF126" s="147"/>
      <c r="AG126" s="147"/>
      <c r="AH126" s="147"/>
      <c r="AI126" s="115">
        <f t="shared" si="2"/>
        <v>0</v>
      </c>
    </row>
    <row r="127" spans="1:35">
      <c r="A127" s="275"/>
      <c r="B127" s="274"/>
      <c r="C127" s="274"/>
      <c r="D127" s="42"/>
      <c r="E127" s="101" t="s">
        <v>25</v>
      </c>
      <c r="F127" s="118"/>
      <c r="G127" s="118"/>
      <c r="H127" s="118"/>
      <c r="I127" s="118"/>
      <c r="J127" s="118"/>
      <c r="K127" s="115"/>
      <c r="L127" s="147"/>
      <c r="M127" s="147"/>
      <c r="N127" s="147"/>
      <c r="O127" s="118"/>
      <c r="P127" s="115"/>
      <c r="Q127" s="147"/>
      <c r="R127" s="147"/>
      <c r="S127" s="147"/>
      <c r="T127" s="118"/>
      <c r="U127" s="115"/>
      <c r="V127" s="147"/>
      <c r="W127" s="147"/>
      <c r="X127" s="147"/>
      <c r="Y127" s="118"/>
      <c r="Z127" s="115"/>
      <c r="AA127" s="147"/>
      <c r="AB127" s="147"/>
      <c r="AC127" s="147"/>
      <c r="AD127" s="147"/>
      <c r="AE127" s="147"/>
      <c r="AF127" s="147"/>
      <c r="AG127" s="147"/>
      <c r="AH127" s="147"/>
      <c r="AI127" s="115">
        <f t="shared" si="2"/>
        <v>0</v>
      </c>
    </row>
    <row r="128" spans="1:35" ht="29.25" customHeight="1">
      <c r="A128" s="275"/>
      <c r="B128" s="273"/>
      <c r="C128" s="273"/>
      <c r="D128" s="40"/>
      <c r="E128" s="101" t="s">
        <v>26</v>
      </c>
      <c r="F128" s="118"/>
      <c r="G128" s="118"/>
      <c r="H128" s="118"/>
      <c r="I128" s="118"/>
      <c r="J128" s="118"/>
      <c r="K128" s="115"/>
      <c r="L128" s="147"/>
      <c r="M128" s="147"/>
      <c r="N128" s="147"/>
      <c r="O128" s="118"/>
      <c r="P128" s="115"/>
      <c r="Q128" s="147"/>
      <c r="R128" s="147"/>
      <c r="S128" s="147"/>
      <c r="T128" s="118"/>
      <c r="U128" s="115"/>
      <c r="V128" s="147"/>
      <c r="W128" s="147"/>
      <c r="X128" s="147"/>
      <c r="Y128" s="118"/>
      <c r="Z128" s="115"/>
      <c r="AA128" s="147"/>
      <c r="AB128" s="147"/>
      <c r="AC128" s="147"/>
      <c r="AD128" s="147"/>
      <c r="AE128" s="147"/>
      <c r="AF128" s="147"/>
      <c r="AG128" s="147"/>
      <c r="AH128" s="147"/>
      <c r="AI128" s="115">
        <f t="shared" si="2"/>
        <v>0</v>
      </c>
    </row>
    <row r="129" spans="1:35" ht="69" customHeight="1">
      <c r="B129" s="18"/>
      <c r="C129" s="18"/>
      <c r="D129" s="22"/>
      <c r="E129" s="101" t="s">
        <v>27</v>
      </c>
      <c r="F129" s="118"/>
      <c r="G129" s="118"/>
      <c r="H129" s="118"/>
      <c r="I129" s="118"/>
      <c r="J129" s="118"/>
      <c r="K129" s="118"/>
      <c r="L129" s="147"/>
      <c r="M129" s="147"/>
      <c r="N129" s="147"/>
      <c r="O129" s="118"/>
      <c r="P129" s="118"/>
      <c r="Q129" s="147"/>
      <c r="R129" s="147"/>
      <c r="S129" s="147"/>
      <c r="T129" s="118"/>
      <c r="U129" s="118"/>
      <c r="V129" s="147"/>
      <c r="W129" s="147"/>
      <c r="X129" s="147"/>
      <c r="Y129" s="118"/>
      <c r="Z129" s="118"/>
      <c r="AA129" s="147"/>
      <c r="AB129" s="147"/>
      <c r="AC129" s="147"/>
      <c r="AD129" s="147"/>
      <c r="AE129" s="147"/>
      <c r="AF129" s="147"/>
      <c r="AG129" s="147"/>
      <c r="AH129" s="147"/>
      <c r="AI129" s="115">
        <f t="shared" si="2"/>
        <v>0</v>
      </c>
    </row>
    <row r="130" spans="1:35" ht="27.75" customHeight="1">
      <c r="A130" s="27">
        <v>53</v>
      </c>
      <c r="B130" s="18"/>
      <c r="C130" s="18"/>
      <c r="D130" s="22"/>
      <c r="E130" s="101" t="s">
        <v>270</v>
      </c>
      <c r="F130" s="118" t="s">
        <v>172</v>
      </c>
      <c r="G130" s="118"/>
      <c r="H130" s="118"/>
      <c r="I130" s="118"/>
      <c r="J130" s="118"/>
      <c r="K130" s="118"/>
      <c r="L130" s="147"/>
      <c r="M130" s="147"/>
      <c r="N130" s="147"/>
      <c r="O130" s="118"/>
      <c r="P130" s="118"/>
      <c r="Q130" s="147"/>
      <c r="R130" s="147"/>
      <c r="S130" s="147"/>
      <c r="T130" s="118"/>
      <c r="U130" s="118"/>
      <c r="V130" s="147"/>
      <c r="W130" s="147"/>
      <c r="X130" s="147"/>
      <c r="Y130" s="118"/>
      <c r="Z130" s="118"/>
      <c r="AA130" s="147"/>
      <c r="AB130" s="147"/>
      <c r="AC130" s="147"/>
      <c r="AD130" s="147"/>
      <c r="AE130" s="147"/>
      <c r="AF130" s="147"/>
      <c r="AG130" s="147"/>
      <c r="AH130" s="147"/>
      <c r="AI130" s="115"/>
    </row>
    <row r="131" spans="1:35">
      <c r="B131" s="18"/>
      <c r="C131" s="18"/>
      <c r="D131" s="22"/>
      <c r="E131" s="101"/>
      <c r="F131" s="118"/>
      <c r="G131" s="118"/>
      <c r="H131" s="118"/>
      <c r="I131" s="118"/>
      <c r="J131" s="118"/>
      <c r="K131" s="115"/>
      <c r="L131" s="144"/>
      <c r="M131" s="144"/>
      <c r="N131" s="144"/>
      <c r="O131" s="118"/>
      <c r="P131" s="115"/>
      <c r="Q131" s="144"/>
      <c r="R131" s="144"/>
      <c r="S131" s="144"/>
      <c r="T131" s="118"/>
      <c r="U131" s="115"/>
      <c r="V131" s="144"/>
      <c r="W131" s="144"/>
      <c r="X131" s="144"/>
      <c r="Y131" s="118"/>
      <c r="Z131" s="115"/>
      <c r="AA131" s="144"/>
      <c r="AB131" s="144"/>
      <c r="AC131" s="144"/>
      <c r="AD131" s="144"/>
      <c r="AE131" s="144"/>
      <c r="AF131" s="144"/>
      <c r="AG131" s="144"/>
      <c r="AH131" s="144"/>
      <c r="AI131" s="115"/>
    </row>
    <row r="132" spans="1:35" ht="75.75" customHeight="1">
      <c r="A132" s="27">
        <v>54</v>
      </c>
      <c r="B132" s="18"/>
      <c r="C132" s="18"/>
      <c r="D132" s="22"/>
      <c r="E132" s="101" t="s">
        <v>271</v>
      </c>
      <c r="F132" s="118" t="s">
        <v>173</v>
      </c>
      <c r="G132" s="118"/>
      <c r="H132" s="118"/>
      <c r="I132" s="118"/>
      <c r="J132" s="118">
        <v>2.2999999999999998</v>
      </c>
      <c r="K132" s="118"/>
      <c r="L132" s="147"/>
      <c r="M132" s="147"/>
      <c r="N132" s="147"/>
      <c r="O132" s="118">
        <v>2.2000000000000002</v>
      </c>
      <c r="P132" s="118"/>
      <c r="Q132" s="147"/>
      <c r="R132" s="147"/>
      <c r="S132" s="147"/>
      <c r="T132" s="118">
        <v>2.1</v>
      </c>
      <c r="U132" s="118"/>
      <c r="V132" s="147"/>
      <c r="W132" s="147"/>
      <c r="X132" s="147"/>
      <c r="Y132" s="118">
        <v>2</v>
      </c>
      <c r="Z132" s="118"/>
      <c r="AA132" s="147"/>
      <c r="AB132" s="147"/>
      <c r="AC132" s="147"/>
      <c r="AD132" s="147">
        <v>1.9</v>
      </c>
      <c r="AE132" s="147"/>
      <c r="AF132" s="147"/>
      <c r="AG132" s="147"/>
      <c r="AH132" s="147"/>
      <c r="AI132" s="115"/>
    </row>
    <row r="133" spans="1:35" s="49" customFormat="1">
      <c r="A133" s="27"/>
      <c r="B133" s="18"/>
      <c r="C133" s="18"/>
      <c r="D133" s="22"/>
      <c r="E133" s="101"/>
      <c r="F133" s="118"/>
      <c r="G133" s="118"/>
      <c r="H133" s="118"/>
      <c r="I133" s="118"/>
      <c r="J133" s="118"/>
      <c r="K133" s="118"/>
      <c r="L133" s="147"/>
      <c r="M133" s="147"/>
      <c r="N133" s="147"/>
      <c r="O133" s="118"/>
      <c r="P133" s="118"/>
      <c r="Q133" s="147"/>
      <c r="R133" s="147"/>
      <c r="S133" s="147"/>
      <c r="T133" s="118"/>
      <c r="U133" s="118"/>
      <c r="V133" s="147"/>
      <c r="W133" s="147"/>
      <c r="X133" s="147"/>
      <c r="Y133" s="118"/>
      <c r="Z133" s="118"/>
      <c r="AA133" s="147"/>
      <c r="AB133" s="147"/>
      <c r="AC133" s="147"/>
      <c r="AD133" s="147"/>
      <c r="AE133" s="147"/>
      <c r="AF133" s="147"/>
      <c r="AG133" s="147"/>
      <c r="AH133" s="147"/>
      <c r="AI133" s="115"/>
    </row>
    <row r="134" spans="1:35" ht="82.5" customHeight="1">
      <c r="A134" s="27">
        <v>55</v>
      </c>
      <c r="B134" s="18"/>
      <c r="C134" s="18"/>
      <c r="D134" s="22"/>
      <c r="E134" s="101" t="s">
        <v>272</v>
      </c>
      <c r="F134" s="118" t="s">
        <v>173</v>
      </c>
      <c r="G134" s="118"/>
      <c r="H134" s="118"/>
      <c r="I134" s="118"/>
      <c r="J134" s="118">
        <v>9.6</v>
      </c>
      <c r="K134" s="118"/>
      <c r="L134" s="147"/>
      <c r="M134" s="147"/>
      <c r="N134" s="147"/>
      <c r="O134" s="118">
        <v>9.1999999999999993</v>
      </c>
      <c r="P134" s="118"/>
      <c r="Q134" s="147"/>
      <c r="R134" s="147"/>
      <c r="S134" s="147"/>
      <c r="T134" s="118">
        <v>9</v>
      </c>
      <c r="U134" s="118"/>
      <c r="V134" s="147"/>
      <c r="W134" s="147"/>
      <c r="X134" s="147"/>
      <c r="Y134" s="118">
        <v>8.8000000000000007</v>
      </c>
      <c r="Z134" s="118"/>
      <c r="AA134" s="147"/>
      <c r="AB134" s="147"/>
      <c r="AC134" s="147"/>
      <c r="AD134" s="147">
        <v>8.5</v>
      </c>
      <c r="AE134" s="147"/>
      <c r="AF134" s="147"/>
      <c r="AG134" s="147"/>
      <c r="AH134" s="147"/>
      <c r="AI134" s="115"/>
    </row>
    <row r="135" spans="1:35" ht="67.5" customHeight="1">
      <c r="A135" s="27">
        <v>56</v>
      </c>
      <c r="B135" s="18"/>
      <c r="C135" s="18"/>
      <c r="D135" s="22"/>
      <c r="E135" s="101" t="s">
        <v>273</v>
      </c>
      <c r="F135" s="118" t="s">
        <v>174</v>
      </c>
      <c r="G135" s="118"/>
      <c r="H135" s="118"/>
      <c r="I135" s="118"/>
      <c r="J135" s="118">
        <v>24.1</v>
      </c>
      <c r="K135" s="118"/>
      <c r="L135" s="147"/>
      <c r="M135" s="147"/>
      <c r="N135" s="147"/>
      <c r="O135" s="118">
        <v>24</v>
      </c>
      <c r="P135" s="118"/>
      <c r="Q135" s="147"/>
      <c r="R135" s="147"/>
      <c r="S135" s="147"/>
      <c r="T135" s="118">
        <v>23.8</v>
      </c>
      <c r="U135" s="118"/>
      <c r="V135" s="147"/>
      <c r="W135" s="147"/>
      <c r="X135" s="147"/>
      <c r="Y135" s="118">
        <v>23.6</v>
      </c>
      <c r="Z135" s="118"/>
      <c r="AA135" s="147"/>
      <c r="AB135" s="147"/>
      <c r="AC135" s="147"/>
      <c r="AD135" s="147">
        <v>23.4</v>
      </c>
      <c r="AE135" s="147"/>
      <c r="AF135" s="147"/>
      <c r="AG135" s="147"/>
      <c r="AH135" s="147"/>
      <c r="AI135" s="115"/>
    </row>
    <row r="136" spans="1:35" ht="72" customHeight="1">
      <c r="A136" s="27">
        <v>57</v>
      </c>
      <c r="B136" s="18"/>
      <c r="C136" s="18"/>
      <c r="D136" s="22"/>
      <c r="E136" s="101" t="s">
        <v>274</v>
      </c>
      <c r="F136" s="118" t="s">
        <v>174</v>
      </c>
      <c r="G136" s="118"/>
      <c r="H136" s="118"/>
      <c r="I136" s="118"/>
      <c r="J136" s="118">
        <v>11.2</v>
      </c>
      <c r="K136" s="118"/>
      <c r="L136" s="147"/>
      <c r="M136" s="147"/>
      <c r="N136" s="147"/>
      <c r="O136" s="118">
        <v>11</v>
      </c>
      <c r="P136" s="118"/>
      <c r="Q136" s="147"/>
      <c r="R136" s="147"/>
      <c r="S136" s="147"/>
      <c r="T136" s="118">
        <v>10.9</v>
      </c>
      <c r="U136" s="118"/>
      <c r="V136" s="147"/>
      <c r="W136" s="147"/>
      <c r="X136" s="147"/>
      <c r="Y136" s="118">
        <v>10.7</v>
      </c>
      <c r="Z136" s="118"/>
      <c r="AA136" s="147"/>
      <c r="AB136" s="147"/>
      <c r="AC136" s="147"/>
      <c r="AD136" s="147">
        <v>10.5</v>
      </c>
      <c r="AE136" s="147"/>
      <c r="AF136" s="147"/>
      <c r="AG136" s="147"/>
      <c r="AH136" s="147"/>
      <c r="AI136" s="115"/>
    </row>
    <row r="137" spans="1:35" ht="51.75" customHeight="1">
      <c r="A137" s="27">
        <v>58</v>
      </c>
      <c r="B137" s="18"/>
      <c r="C137" s="18"/>
      <c r="D137" s="22"/>
      <c r="E137" s="101" t="s">
        <v>275</v>
      </c>
      <c r="F137" s="118" t="s">
        <v>174</v>
      </c>
      <c r="G137" s="118"/>
      <c r="H137" s="118"/>
      <c r="I137" s="118"/>
      <c r="J137" s="118"/>
      <c r="K137" s="118"/>
      <c r="L137" s="147"/>
      <c r="M137" s="147"/>
      <c r="N137" s="147"/>
      <c r="O137" s="118">
        <v>3.4</v>
      </c>
      <c r="P137" s="118"/>
      <c r="Q137" s="147"/>
      <c r="R137" s="147"/>
      <c r="S137" s="147"/>
      <c r="T137" s="118"/>
      <c r="U137" s="118"/>
      <c r="V137" s="147"/>
      <c r="W137" s="147"/>
      <c r="X137" s="147"/>
      <c r="Y137" s="118"/>
      <c r="Z137" s="118"/>
      <c r="AA137" s="147"/>
      <c r="AB137" s="147"/>
      <c r="AC137" s="147"/>
      <c r="AD137" s="147"/>
      <c r="AE137" s="147"/>
      <c r="AF137" s="147"/>
      <c r="AG137" s="147"/>
      <c r="AH137" s="147"/>
      <c r="AI137" s="115"/>
    </row>
    <row r="138" spans="1:35" ht="111" customHeight="1">
      <c r="A138" s="27">
        <v>59</v>
      </c>
      <c r="B138" s="18"/>
      <c r="C138" s="18"/>
      <c r="D138" s="22"/>
      <c r="E138" s="101" t="s">
        <v>276</v>
      </c>
      <c r="F138" s="118" t="s">
        <v>153</v>
      </c>
      <c r="G138" s="118"/>
      <c r="H138" s="118"/>
      <c r="I138" s="118"/>
      <c r="J138" s="118">
        <v>0.08</v>
      </c>
      <c r="K138" s="118"/>
      <c r="L138" s="147"/>
      <c r="M138" s="147"/>
      <c r="N138" s="147"/>
      <c r="O138" s="118">
        <v>0.06</v>
      </c>
      <c r="P138" s="118"/>
      <c r="Q138" s="147"/>
      <c r="R138" s="147"/>
      <c r="S138" s="147"/>
      <c r="T138" s="118">
        <v>0.05</v>
      </c>
      <c r="U138" s="118"/>
      <c r="V138" s="147"/>
      <c r="W138" s="147"/>
      <c r="X138" s="147"/>
      <c r="Y138" s="118">
        <v>0.05</v>
      </c>
      <c r="Z138" s="118"/>
      <c r="AA138" s="147"/>
      <c r="AB138" s="147"/>
      <c r="AC138" s="147"/>
      <c r="AD138" s="147">
        <v>0.06</v>
      </c>
      <c r="AE138" s="147"/>
      <c r="AF138" s="147"/>
      <c r="AG138" s="147"/>
      <c r="AH138" s="147"/>
      <c r="AI138" s="115"/>
    </row>
    <row r="139" spans="1:35" ht="66.75" customHeight="1">
      <c r="B139" s="18"/>
      <c r="C139" s="18"/>
      <c r="D139" s="22"/>
      <c r="E139" s="101" t="s">
        <v>333</v>
      </c>
      <c r="F139" s="118"/>
      <c r="G139" s="118"/>
      <c r="H139" s="118"/>
      <c r="I139" s="118"/>
      <c r="J139" s="118"/>
      <c r="K139" s="118"/>
      <c r="L139" s="147"/>
      <c r="M139" s="147"/>
      <c r="N139" s="147"/>
      <c r="O139" s="118"/>
      <c r="P139" s="118"/>
      <c r="Q139" s="147"/>
      <c r="R139" s="147"/>
      <c r="S139" s="147"/>
      <c r="T139" s="118"/>
      <c r="U139" s="118"/>
      <c r="V139" s="147"/>
      <c r="W139" s="147"/>
      <c r="X139" s="147"/>
      <c r="Y139" s="118"/>
      <c r="Z139" s="118"/>
      <c r="AA139" s="147"/>
      <c r="AB139" s="147"/>
      <c r="AC139" s="147"/>
      <c r="AD139" s="147"/>
      <c r="AE139" s="147"/>
      <c r="AF139" s="147"/>
      <c r="AG139" s="147"/>
      <c r="AH139" s="147"/>
      <c r="AI139" s="115"/>
    </row>
    <row r="140" spans="1:35" ht="239.25" customHeight="1">
      <c r="A140" s="27">
        <v>17</v>
      </c>
      <c r="B140" s="18"/>
      <c r="C140" s="18"/>
      <c r="D140" s="22"/>
      <c r="E140" s="101" t="s">
        <v>277</v>
      </c>
      <c r="F140" s="118" t="s">
        <v>153</v>
      </c>
      <c r="G140" s="118"/>
      <c r="H140" s="118"/>
      <c r="I140" s="118"/>
      <c r="J140" s="118">
        <v>100</v>
      </c>
      <c r="K140" s="118"/>
      <c r="L140" s="147"/>
      <c r="M140" s="147"/>
      <c r="N140" s="147"/>
      <c r="O140" s="118">
        <v>100</v>
      </c>
      <c r="P140" s="118"/>
      <c r="Q140" s="147"/>
      <c r="R140" s="147"/>
      <c r="S140" s="147"/>
      <c r="T140" s="118">
        <v>100</v>
      </c>
      <c r="U140" s="118"/>
      <c r="V140" s="147"/>
      <c r="W140" s="147"/>
      <c r="X140" s="147"/>
      <c r="Y140" s="118">
        <v>100</v>
      </c>
      <c r="Z140" s="118"/>
      <c r="AA140" s="147"/>
      <c r="AB140" s="147"/>
      <c r="AC140" s="147"/>
      <c r="AD140" s="147">
        <v>100</v>
      </c>
      <c r="AE140" s="147"/>
      <c r="AF140" s="147"/>
      <c r="AG140" s="147"/>
      <c r="AH140" s="147"/>
      <c r="AI140" s="115"/>
    </row>
    <row r="141" spans="1:35" ht="94.5" customHeight="1">
      <c r="A141" s="27">
        <v>60</v>
      </c>
      <c r="B141" s="18"/>
      <c r="C141" s="18"/>
      <c r="D141" s="22"/>
      <c r="E141" s="83" t="s">
        <v>148</v>
      </c>
      <c r="F141" s="8" t="s">
        <v>153</v>
      </c>
      <c r="G141" s="8"/>
      <c r="H141" s="8"/>
      <c r="I141" s="8"/>
      <c r="J141" s="8">
        <v>100</v>
      </c>
      <c r="K141" s="8"/>
      <c r="L141" s="11"/>
      <c r="M141" s="11"/>
      <c r="N141" s="11"/>
      <c r="O141" s="8">
        <v>100</v>
      </c>
      <c r="P141" s="8"/>
      <c r="Q141" s="11"/>
      <c r="R141" s="11"/>
      <c r="S141" s="11"/>
      <c r="T141" s="8">
        <v>100</v>
      </c>
      <c r="U141" s="8"/>
      <c r="V141" s="11"/>
      <c r="W141" s="11"/>
      <c r="X141" s="11"/>
      <c r="Y141" s="8">
        <v>100</v>
      </c>
      <c r="Z141" s="8"/>
      <c r="AA141" s="11"/>
      <c r="AB141" s="11"/>
      <c r="AC141" s="11"/>
      <c r="AD141" s="11">
        <v>100</v>
      </c>
      <c r="AE141" s="8"/>
      <c r="AF141" s="8"/>
      <c r="AG141" s="8"/>
      <c r="AH141" s="8"/>
      <c r="AI141" s="10"/>
    </row>
    <row r="142" spans="1:35" s="49" customFormat="1" ht="54" customHeight="1">
      <c r="A142" s="27">
        <v>61</v>
      </c>
      <c r="B142" s="18"/>
      <c r="C142" s="18"/>
      <c r="D142" s="22"/>
      <c r="E142" s="83" t="s">
        <v>159</v>
      </c>
      <c r="F142" s="8" t="s">
        <v>153</v>
      </c>
      <c r="G142" s="8"/>
      <c r="H142" s="8"/>
      <c r="I142" s="8"/>
      <c r="J142" s="8">
        <v>20</v>
      </c>
      <c r="K142" s="8"/>
      <c r="L142" s="8"/>
      <c r="M142" s="8"/>
      <c r="N142" s="8"/>
      <c r="O142" s="8">
        <v>20</v>
      </c>
      <c r="P142" s="8"/>
      <c r="Q142" s="8"/>
      <c r="R142" s="8"/>
      <c r="S142" s="8"/>
      <c r="T142" s="8">
        <v>20</v>
      </c>
      <c r="U142" s="8"/>
      <c r="V142" s="8"/>
      <c r="W142" s="8"/>
      <c r="X142" s="8"/>
      <c r="Y142" s="8">
        <v>20</v>
      </c>
      <c r="Z142" s="8"/>
      <c r="AA142" s="8"/>
      <c r="AB142" s="8"/>
      <c r="AC142" s="8"/>
      <c r="AD142" s="8">
        <v>20</v>
      </c>
      <c r="AE142" s="8"/>
      <c r="AF142" s="8"/>
      <c r="AG142" s="8"/>
      <c r="AH142" s="8"/>
      <c r="AI142" s="10"/>
    </row>
    <row r="143" spans="1:35" s="49" customFormat="1" ht="222" customHeight="1">
      <c r="A143" s="27">
        <v>62</v>
      </c>
      <c r="B143" s="18"/>
      <c r="C143" s="18"/>
      <c r="D143" s="22"/>
      <c r="E143" s="83" t="s">
        <v>289</v>
      </c>
      <c r="F143" s="8" t="s">
        <v>153</v>
      </c>
      <c r="G143" s="8"/>
      <c r="H143" s="8"/>
      <c r="I143" s="8"/>
      <c r="J143" s="8">
        <v>64.2</v>
      </c>
      <c r="K143" s="8"/>
      <c r="L143" s="8"/>
      <c r="M143" s="8"/>
      <c r="N143" s="8"/>
      <c r="O143" s="8">
        <v>100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10"/>
    </row>
    <row r="144" spans="1:35" ht="60.75" customHeight="1">
      <c r="B144" s="18"/>
      <c r="C144" s="18"/>
      <c r="D144" s="22"/>
      <c r="E144" s="83" t="s">
        <v>334</v>
      </c>
      <c r="F144" s="8"/>
      <c r="G144" s="8"/>
      <c r="H144" s="8"/>
      <c r="I144" s="8"/>
      <c r="J144" s="8"/>
      <c r="K144" s="8"/>
      <c r="L144" s="11"/>
      <c r="M144" s="11"/>
      <c r="N144" s="11"/>
      <c r="O144" s="8"/>
      <c r="P144" s="8"/>
      <c r="Q144" s="11"/>
      <c r="R144" s="11"/>
      <c r="S144" s="11"/>
      <c r="T144" s="8"/>
      <c r="U144" s="8"/>
      <c r="V144" s="11"/>
      <c r="W144" s="11"/>
      <c r="X144" s="11"/>
      <c r="Y144" s="8"/>
      <c r="Z144" s="8"/>
      <c r="AA144" s="11"/>
      <c r="AB144" s="11"/>
      <c r="AC144" s="11"/>
      <c r="AD144" s="11"/>
      <c r="AE144" s="11"/>
      <c r="AF144" s="11"/>
      <c r="AG144" s="11"/>
      <c r="AH144" s="11"/>
      <c r="AI144" s="10">
        <f t="shared" ref="AI144:AI196" si="3">J144+O144+T144+Y144+AD144</f>
        <v>0</v>
      </c>
    </row>
    <row r="145" spans="1:35" ht="95.25" customHeight="1">
      <c r="A145" s="27">
        <v>63</v>
      </c>
      <c r="B145" s="18"/>
      <c r="C145" s="18" t="s">
        <v>142</v>
      </c>
      <c r="D145" s="22"/>
      <c r="E145" s="83" t="s">
        <v>288</v>
      </c>
      <c r="F145" s="8" t="s">
        <v>153</v>
      </c>
      <c r="G145" s="8"/>
      <c r="H145" s="8"/>
      <c r="I145" s="8"/>
      <c r="J145" s="8">
        <v>97.6</v>
      </c>
      <c r="K145" s="8"/>
      <c r="L145" s="11"/>
      <c r="M145" s="11"/>
      <c r="N145" s="11"/>
      <c r="O145" s="8">
        <v>97.7</v>
      </c>
      <c r="P145" s="8"/>
      <c r="Q145" s="11"/>
      <c r="R145" s="11"/>
      <c r="S145" s="11"/>
      <c r="T145" s="8">
        <v>97.7</v>
      </c>
      <c r="U145" s="8"/>
      <c r="V145" s="11"/>
      <c r="W145" s="11"/>
      <c r="X145" s="11"/>
      <c r="Y145" s="8">
        <v>97.7</v>
      </c>
      <c r="Z145" s="8"/>
      <c r="AA145" s="11"/>
      <c r="AB145" s="11"/>
      <c r="AC145" s="11"/>
      <c r="AD145" s="67">
        <v>97.7</v>
      </c>
      <c r="AE145" s="11"/>
      <c r="AF145" s="11"/>
      <c r="AG145" s="11"/>
      <c r="AH145" s="11"/>
      <c r="AI145" s="10"/>
    </row>
    <row r="146" spans="1:35" ht="57.75" customHeight="1">
      <c r="A146" s="272">
        <v>64</v>
      </c>
      <c r="B146" s="24"/>
      <c r="C146" s="272" t="s">
        <v>142</v>
      </c>
      <c r="D146" s="270"/>
      <c r="E146" s="83" t="s">
        <v>286</v>
      </c>
      <c r="F146" s="264" t="s">
        <v>145</v>
      </c>
      <c r="G146" s="8"/>
      <c r="H146" s="8"/>
      <c r="I146" s="8"/>
      <c r="J146" s="8">
        <v>268</v>
      </c>
      <c r="K146" s="8"/>
      <c r="L146" s="11"/>
      <c r="M146" s="11"/>
      <c r="N146" s="11"/>
      <c r="O146" s="8">
        <v>273</v>
      </c>
      <c r="P146" s="8"/>
      <c r="Q146" s="11"/>
      <c r="R146" s="11"/>
      <c r="S146" s="11"/>
      <c r="T146" s="8">
        <v>278</v>
      </c>
      <c r="U146" s="8"/>
      <c r="V146" s="11"/>
      <c r="W146" s="11"/>
      <c r="X146" s="11"/>
      <c r="Y146" s="8">
        <v>283</v>
      </c>
      <c r="Z146" s="8"/>
      <c r="AA146" s="11"/>
      <c r="AB146" s="11"/>
      <c r="AC146" s="11"/>
      <c r="AD146" s="11">
        <v>288</v>
      </c>
      <c r="AE146" s="11"/>
      <c r="AF146" s="11"/>
      <c r="AG146" s="11"/>
      <c r="AH146" s="11"/>
      <c r="AI146" s="10"/>
    </row>
    <row r="147" spans="1:35" ht="30.75" customHeight="1" thickBot="1">
      <c r="A147" s="273"/>
      <c r="B147" s="26"/>
      <c r="C147" s="273"/>
      <c r="D147" s="271"/>
      <c r="E147" s="83" t="s">
        <v>287</v>
      </c>
      <c r="F147" s="265"/>
      <c r="G147" s="8"/>
      <c r="H147" s="8"/>
      <c r="I147" s="8"/>
      <c r="J147" s="8">
        <v>13</v>
      </c>
      <c r="K147" s="8"/>
      <c r="L147" s="11"/>
      <c r="M147" s="11"/>
      <c r="N147" s="11"/>
      <c r="O147" s="8">
        <v>13</v>
      </c>
      <c r="P147" s="8"/>
      <c r="Q147" s="11"/>
      <c r="R147" s="11"/>
      <c r="S147" s="11"/>
      <c r="T147" s="8">
        <v>14</v>
      </c>
      <c r="U147" s="8"/>
      <c r="V147" s="11"/>
      <c r="W147" s="11"/>
      <c r="X147" s="11"/>
      <c r="Y147" s="8">
        <v>14</v>
      </c>
      <c r="Z147" s="8"/>
      <c r="AA147" s="11"/>
      <c r="AB147" s="11"/>
      <c r="AC147" s="11"/>
      <c r="AD147" s="11">
        <v>14</v>
      </c>
      <c r="AE147" s="11"/>
      <c r="AF147" s="11"/>
      <c r="AG147" s="11"/>
      <c r="AH147" s="11"/>
      <c r="AI147" s="10"/>
    </row>
    <row r="148" spans="1:35" s="49" customFormat="1" ht="185.25" customHeight="1" thickBot="1">
      <c r="A148" s="27">
        <v>478</v>
      </c>
      <c r="B148" s="37"/>
      <c r="C148" s="18"/>
      <c r="D148" s="22"/>
      <c r="E148" s="153" t="s">
        <v>278</v>
      </c>
      <c r="F148" s="8" t="s">
        <v>154</v>
      </c>
      <c r="G148" s="8"/>
      <c r="H148" s="82" t="s">
        <v>9</v>
      </c>
      <c r="I148" s="8"/>
      <c r="J148" s="8"/>
      <c r="K148" s="8"/>
      <c r="L148" s="11"/>
      <c r="M148" s="11"/>
      <c r="N148" s="11"/>
      <c r="O148" s="8"/>
      <c r="P148" s="8"/>
      <c r="Q148" s="11"/>
      <c r="R148" s="11"/>
      <c r="S148" s="11"/>
      <c r="T148" s="8"/>
      <c r="U148" s="8"/>
      <c r="V148" s="11"/>
      <c r="W148" s="11"/>
      <c r="X148" s="11"/>
      <c r="Y148" s="8"/>
      <c r="Z148" s="8"/>
      <c r="AA148" s="11"/>
      <c r="AB148" s="11"/>
      <c r="AC148" s="11"/>
      <c r="AD148" s="11"/>
      <c r="AE148" s="11"/>
      <c r="AF148" s="11"/>
      <c r="AG148" s="11"/>
      <c r="AH148" s="11"/>
      <c r="AI148" s="10">
        <f t="shared" si="3"/>
        <v>0</v>
      </c>
    </row>
    <row r="149" spans="1:35" s="49" customFormat="1" ht="124.5" customHeight="1" thickBot="1">
      <c r="A149" s="27">
        <v>479</v>
      </c>
      <c r="B149" s="37"/>
      <c r="C149" s="18"/>
      <c r="D149" s="22"/>
      <c r="E149" s="109" t="s">
        <v>279</v>
      </c>
      <c r="F149" s="8" t="s">
        <v>154</v>
      </c>
      <c r="G149" s="8"/>
      <c r="H149" s="82" t="s">
        <v>9</v>
      </c>
      <c r="I149" s="8"/>
      <c r="J149" s="8"/>
      <c r="K149" s="8"/>
      <c r="L149" s="11"/>
      <c r="M149" s="11"/>
      <c r="N149" s="11"/>
      <c r="O149" s="8"/>
      <c r="P149" s="8"/>
      <c r="Q149" s="11"/>
      <c r="R149" s="11"/>
      <c r="S149" s="11"/>
      <c r="T149" s="8"/>
      <c r="U149" s="8"/>
      <c r="V149" s="11"/>
      <c r="W149" s="11"/>
      <c r="X149" s="11"/>
      <c r="Y149" s="8"/>
      <c r="Z149" s="8"/>
      <c r="AA149" s="11"/>
      <c r="AB149" s="11"/>
      <c r="AC149" s="11"/>
      <c r="AD149" s="11"/>
      <c r="AE149" s="11"/>
      <c r="AF149" s="11"/>
      <c r="AG149" s="11"/>
      <c r="AH149" s="11"/>
      <c r="AI149" s="10">
        <f t="shared" si="3"/>
        <v>0</v>
      </c>
    </row>
    <row r="150" spans="1:35" s="49" customFormat="1" ht="191.25" customHeight="1">
      <c r="A150" s="27">
        <v>480</v>
      </c>
      <c r="B150" s="18"/>
      <c r="C150" s="18"/>
      <c r="D150" s="22"/>
      <c r="E150" s="94" t="s">
        <v>280</v>
      </c>
      <c r="F150" s="8" t="s">
        <v>154</v>
      </c>
      <c r="G150" s="8"/>
      <c r="H150" s="82" t="s">
        <v>9</v>
      </c>
      <c r="I150" s="8"/>
      <c r="J150" s="8"/>
      <c r="K150" s="8"/>
      <c r="L150" s="11"/>
      <c r="M150" s="11"/>
      <c r="N150" s="11"/>
      <c r="O150" s="8"/>
      <c r="P150" s="8"/>
      <c r="Q150" s="11"/>
      <c r="R150" s="11"/>
      <c r="S150" s="11"/>
      <c r="T150" s="8"/>
      <c r="U150" s="8"/>
      <c r="V150" s="11"/>
      <c r="W150" s="11"/>
      <c r="X150" s="11"/>
      <c r="Y150" s="8"/>
      <c r="Z150" s="8"/>
      <c r="AA150" s="11"/>
      <c r="AB150" s="11"/>
      <c r="AC150" s="11"/>
      <c r="AD150" s="11"/>
      <c r="AE150" s="11"/>
      <c r="AF150" s="11"/>
      <c r="AG150" s="11"/>
      <c r="AH150" s="11"/>
      <c r="AI150" s="10">
        <f t="shared" si="3"/>
        <v>0</v>
      </c>
    </row>
    <row r="151" spans="1:35" ht="137.25" customHeight="1">
      <c r="A151" s="27">
        <v>65</v>
      </c>
      <c r="B151" s="18"/>
      <c r="C151" s="18"/>
      <c r="D151" s="22"/>
      <c r="E151" s="83" t="s">
        <v>281</v>
      </c>
      <c r="F151" s="8" t="s">
        <v>154</v>
      </c>
      <c r="G151" s="8"/>
      <c r="H151" s="8"/>
      <c r="I151" s="8"/>
      <c r="J151" s="8">
        <v>13</v>
      </c>
      <c r="K151" s="8"/>
      <c r="L151" s="11"/>
      <c r="M151" s="11"/>
      <c r="N151" s="11"/>
      <c r="O151" s="8">
        <v>13</v>
      </c>
      <c r="P151" s="8"/>
      <c r="Q151" s="11"/>
      <c r="R151" s="11"/>
      <c r="S151" s="11"/>
      <c r="T151" s="8">
        <v>14</v>
      </c>
      <c r="U151" s="8"/>
      <c r="V151" s="11"/>
      <c r="W151" s="11"/>
      <c r="X151" s="11"/>
      <c r="Y151" s="8">
        <v>14</v>
      </c>
      <c r="Z151" s="8"/>
      <c r="AA151" s="11"/>
      <c r="AB151" s="11"/>
      <c r="AC151" s="11"/>
      <c r="AD151" s="11">
        <v>14</v>
      </c>
      <c r="AE151" s="11"/>
      <c r="AF151" s="11"/>
      <c r="AG151" s="11"/>
      <c r="AH151" s="11"/>
      <c r="AI151" s="10"/>
    </row>
    <row r="152" spans="1:35" ht="75" customHeight="1">
      <c r="B152" s="20"/>
      <c r="C152" s="20"/>
      <c r="D152" s="41"/>
      <c r="E152" s="84" t="s">
        <v>282</v>
      </c>
      <c r="F152" s="64"/>
      <c r="G152" s="64"/>
      <c r="H152" s="64"/>
      <c r="I152" s="8"/>
      <c r="J152" s="8">
        <v>40.6</v>
      </c>
      <c r="K152" s="8"/>
      <c r="L152" s="11"/>
      <c r="M152" s="11"/>
      <c r="N152" s="11"/>
      <c r="O152" s="8">
        <v>38.299999999999997</v>
      </c>
      <c r="P152" s="8"/>
      <c r="Q152" s="11"/>
      <c r="R152" s="11"/>
      <c r="S152" s="11"/>
      <c r="T152" s="8">
        <v>36.1</v>
      </c>
      <c r="U152" s="8"/>
      <c r="V152" s="11"/>
      <c r="W152" s="11"/>
      <c r="X152" s="11"/>
      <c r="Y152" s="8">
        <v>33.799999999999997</v>
      </c>
      <c r="Z152" s="8"/>
      <c r="AA152" s="11"/>
      <c r="AB152" s="11"/>
      <c r="AC152" s="11"/>
      <c r="AD152" s="11">
        <v>31.5</v>
      </c>
      <c r="AE152" s="11"/>
      <c r="AF152" s="11"/>
      <c r="AG152" s="11"/>
      <c r="AH152" s="11"/>
      <c r="AI152" s="10">
        <f t="shared" si="3"/>
        <v>180.3</v>
      </c>
    </row>
    <row r="153" spans="1:35" ht="81" customHeight="1">
      <c r="B153" s="20"/>
      <c r="C153" s="20"/>
      <c r="D153" s="41"/>
      <c r="E153" s="85" t="s">
        <v>283</v>
      </c>
      <c r="F153" s="64"/>
      <c r="G153" s="64"/>
      <c r="H153" s="64"/>
      <c r="I153" s="8"/>
      <c r="J153" s="8">
        <v>20</v>
      </c>
      <c r="K153" s="8"/>
      <c r="L153" s="11"/>
      <c r="M153" s="11"/>
      <c r="N153" s="11"/>
      <c r="O153" s="8">
        <v>20</v>
      </c>
      <c r="P153" s="8"/>
      <c r="Q153" s="11"/>
      <c r="R153" s="11"/>
      <c r="S153" s="11"/>
      <c r="T153" s="8">
        <v>20</v>
      </c>
      <c r="U153" s="8"/>
      <c r="V153" s="11"/>
      <c r="W153" s="11"/>
      <c r="X153" s="11"/>
      <c r="Y153" s="8">
        <v>20</v>
      </c>
      <c r="Z153" s="8"/>
      <c r="AA153" s="11"/>
      <c r="AB153" s="11"/>
      <c r="AC153" s="11"/>
      <c r="AD153" s="11">
        <v>20</v>
      </c>
      <c r="AE153" s="11"/>
      <c r="AF153" s="11"/>
      <c r="AG153" s="11"/>
      <c r="AH153" s="11"/>
      <c r="AI153" s="10">
        <f t="shared" si="3"/>
        <v>100</v>
      </c>
    </row>
    <row r="154" spans="1:35" ht="51.75" customHeight="1">
      <c r="B154" s="20"/>
      <c r="C154" s="20"/>
      <c r="D154" s="41"/>
      <c r="E154" s="85" t="s">
        <v>284</v>
      </c>
      <c r="F154" s="64"/>
      <c r="G154" s="64"/>
      <c r="H154" s="64"/>
      <c r="I154" s="8"/>
      <c r="J154" s="8">
        <v>38</v>
      </c>
      <c r="K154" s="8"/>
      <c r="L154" s="11"/>
      <c r="M154" s="11"/>
      <c r="N154" s="11"/>
      <c r="O154" s="8">
        <v>36</v>
      </c>
      <c r="P154" s="8"/>
      <c r="Q154" s="11"/>
      <c r="R154" s="11"/>
      <c r="S154" s="11"/>
      <c r="T154" s="8">
        <v>34</v>
      </c>
      <c r="U154" s="8"/>
      <c r="V154" s="11"/>
      <c r="W154" s="11"/>
      <c r="X154" s="11"/>
      <c r="Y154" s="8">
        <v>32</v>
      </c>
      <c r="Z154" s="8"/>
      <c r="AA154" s="11"/>
      <c r="AB154" s="11"/>
      <c r="AC154" s="11"/>
      <c r="AD154" s="11">
        <v>30</v>
      </c>
      <c r="AE154" s="11"/>
      <c r="AF154" s="11"/>
      <c r="AG154" s="11"/>
      <c r="AH154" s="11"/>
      <c r="AI154" s="10">
        <f t="shared" si="3"/>
        <v>170</v>
      </c>
    </row>
    <row r="155" spans="1:35" s="49" customFormat="1" ht="42" customHeight="1">
      <c r="A155" s="27"/>
      <c r="B155" s="26"/>
      <c r="C155" s="26"/>
      <c r="D155" s="40"/>
      <c r="E155" s="85" t="s">
        <v>285</v>
      </c>
      <c r="F155" s="65"/>
      <c r="G155" s="65"/>
      <c r="H155" s="65"/>
      <c r="I155" s="8"/>
      <c r="J155" s="8">
        <v>11</v>
      </c>
      <c r="K155" s="8"/>
      <c r="L155" s="11"/>
      <c r="M155" s="11"/>
      <c r="N155" s="11"/>
      <c r="O155" s="8">
        <v>11</v>
      </c>
      <c r="P155" s="8"/>
      <c r="Q155" s="11"/>
      <c r="R155" s="11"/>
      <c r="S155" s="11"/>
      <c r="T155" s="8">
        <v>10</v>
      </c>
      <c r="U155" s="8"/>
      <c r="V155" s="11"/>
      <c r="W155" s="11"/>
      <c r="X155" s="11"/>
      <c r="Y155" s="8">
        <v>10</v>
      </c>
      <c r="Z155" s="8"/>
      <c r="AA155" s="11"/>
      <c r="AB155" s="11"/>
      <c r="AC155" s="11"/>
      <c r="AD155" s="11">
        <v>10</v>
      </c>
      <c r="AE155" s="11"/>
      <c r="AF155" s="11"/>
      <c r="AG155" s="11"/>
      <c r="AH155" s="11"/>
      <c r="AI155" s="10">
        <f t="shared" si="3"/>
        <v>52</v>
      </c>
    </row>
    <row r="156" spans="1:35" s="49" customFormat="1" ht="153.75" customHeight="1">
      <c r="A156" s="27">
        <v>483</v>
      </c>
      <c r="B156" s="26"/>
      <c r="C156" s="18" t="s">
        <v>28</v>
      </c>
      <c r="D156" s="22"/>
      <c r="E156" s="83" t="s">
        <v>156</v>
      </c>
      <c r="F156" s="65" t="s">
        <v>145</v>
      </c>
      <c r="G156" s="8"/>
      <c r="H156" s="82" t="s">
        <v>9</v>
      </c>
      <c r="I156" s="8"/>
      <c r="J156" s="8">
        <v>90</v>
      </c>
      <c r="K156" s="8"/>
      <c r="L156" s="11"/>
      <c r="M156" s="11"/>
      <c r="N156" s="11"/>
      <c r="O156" s="8">
        <v>146</v>
      </c>
      <c r="P156" s="8"/>
      <c r="Q156" s="11"/>
      <c r="R156" s="11"/>
      <c r="S156" s="11"/>
      <c r="T156" s="8">
        <v>0</v>
      </c>
      <c r="U156" s="8"/>
      <c r="V156" s="11"/>
      <c r="W156" s="11"/>
      <c r="X156" s="11"/>
      <c r="Y156" s="8">
        <v>0</v>
      </c>
      <c r="Z156" s="8"/>
      <c r="AA156" s="11"/>
      <c r="AB156" s="11"/>
      <c r="AC156" s="11"/>
      <c r="AD156" s="11">
        <v>0</v>
      </c>
      <c r="AE156" s="11"/>
      <c r="AF156" s="11"/>
      <c r="AG156" s="11"/>
      <c r="AH156" s="11"/>
      <c r="AI156" s="10"/>
    </row>
    <row r="157" spans="1:35" ht="32.25" customHeight="1">
      <c r="A157" s="27">
        <v>18</v>
      </c>
      <c r="B157" s="18"/>
      <c r="C157" s="18"/>
      <c r="D157" s="22"/>
      <c r="E157" s="101" t="s">
        <v>157</v>
      </c>
      <c r="F157" s="8" t="s">
        <v>153</v>
      </c>
      <c r="G157" s="8"/>
      <c r="H157" s="8"/>
      <c r="I157" s="8"/>
      <c r="J157" s="8"/>
      <c r="K157" s="8"/>
      <c r="L157" s="11"/>
      <c r="M157" s="11"/>
      <c r="N157" s="11"/>
      <c r="O157" s="8"/>
      <c r="P157" s="8"/>
      <c r="Q157" s="11"/>
      <c r="R157" s="11"/>
      <c r="S157" s="11"/>
      <c r="T157" s="8"/>
      <c r="U157" s="8"/>
      <c r="V157" s="11"/>
      <c r="W157" s="11"/>
      <c r="X157" s="11"/>
      <c r="Y157" s="8"/>
      <c r="Z157" s="8"/>
      <c r="AA157" s="11"/>
      <c r="AB157" s="11"/>
      <c r="AC157" s="11"/>
      <c r="AD157" s="11"/>
      <c r="AE157" s="11"/>
      <c r="AF157" s="11"/>
      <c r="AG157" s="11"/>
      <c r="AH157" s="11"/>
      <c r="AI157" s="10"/>
    </row>
    <row r="158" spans="1:35" ht="57" customHeight="1">
      <c r="B158" s="18"/>
      <c r="C158" s="18"/>
      <c r="D158" s="22"/>
      <c r="E158" s="101" t="s">
        <v>335</v>
      </c>
      <c r="F158" s="8"/>
      <c r="G158" s="8"/>
      <c r="H158" s="8"/>
      <c r="I158" s="8"/>
      <c r="J158" s="8"/>
      <c r="K158" s="8"/>
      <c r="L158" s="11"/>
      <c r="M158" s="11"/>
      <c r="N158" s="11"/>
      <c r="O158" s="8"/>
      <c r="P158" s="8"/>
      <c r="Q158" s="11"/>
      <c r="R158" s="11"/>
      <c r="S158" s="11"/>
      <c r="T158" s="8"/>
      <c r="U158" s="8"/>
      <c r="V158" s="11"/>
      <c r="W158" s="11"/>
      <c r="X158" s="11"/>
      <c r="Y158" s="8"/>
      <c r="Z158" s="8"/>
      <c r="AA158" s="11"/>
      <c r="AB158" s="11"/>
      <c r="AC158" s="11"/>
      <c r="AD158" s="11"/>
      <c r="AE158" s="11"/>
      <c r="AF158" s="11"/>
      <c r="AG158" s="11"/>
      <c r="AH158" s="11"/>
      <c r="AI158" s="10">
        <f t="shared" si="3"/>
        <v>0</v>
      </c>
    </row>
    <row r="159" spans="1:35" ht="42.75" customHeight="1">
      <c r="A159" s="27">
        <v>68</v>
      </c>
      <c r="B159" s="18"/>
      <c r="C159" s="18"/>
      <c r="D159" s="22"/>
      <c r="E159" s="101" t="s">
        <v>158</v>
      </c>
      <c r="F159" s="8" t="s">
        <v>175</v>
      </c>
      <c r="G159" s="8"/>
      <c r="H159" s="8"/>
      <c r="I159" s="8"/>
      <c r="J159" s="8"/>
      <c r="K159" s="8"/>
      <c r="L159" s="11"/>
      <c r="M159" s="11"/>
      <c r="N159" s="11"/>
      <c r="O159" s="8"/>
      <c r="P159" s="8"/>
      <c r="Q159" s="11"/>
      <c r="R159" s="11"/>
      <c r="S159" s="11"/>
      <c r="T159" s="8"/>
      <c r="U159" s="8"/>
      <c r="V159" s="11"/>
      <c r="W159" s="11"/>
      <c r="X159" s="11"/>
      <c r="Y159" s="8"/>
      <c r="Z159" s="8"/>
      <c r="AA159" s="11"/>
      <c r="AB159" s="11"/>
      <c r="AC159" s="11"/>
      <c r="AD159" s="11"/>
      <c r="AE159" s="11"/>
      <c r="AF159" s="11"/>
      <c r="AG159" s="11"/>
      <c r="AH159" s="11"/>
      <c r="AI159" s="10">
        <f t="shared" si="3"/>
        <v>0</v>
      </c>
    </row>
    <row r="160" spans="1:35" ht="39" customHeight="1">
      <c r="B160" s="18"/>
      <c r="C160" s="18"/>
      <c r="D160" s="22"/>
      <c r="E160" s="101" t="s">
        <v>161</v>
      </c>
      <c r="F160" s="8"/>
      <c r="G160" s="8"/>
      <c r="H160" s="8"/>
      <c r="I160" s="8"/>
      <c r="J160" s="8"/>
      <c r="K160" s="8"/>
      <c r="L160" s="11"/>
      <c r="M160" s="11"/>
      <c r="N160" s="11"/>
      <c r="O160" s="8"/>
      <c r="P160" s="8"/>
      <c r="Q160" s="11"/>
      <c r="R160" s="11"/>
      <c r="S160" s="11"/>
      <c r="T160" s="8"/>
      <c r="U160" s="8"/>
      <c r="V160" s="11"/>
      <c r="W160" s="11"/>
      <c r="X160" s="11"/>
      <c r="Y160" s="8"/>
      <c r="Z160" s="8"/>
      <c r="AA160" s="11"/>
      <c r="AB160" s="11"/>
      <c r="AC160" s="11"/>
      <c r="AD160" s="11"/>
      <c r="AE160" s="11"/>
      <c r="AF160" s="11"/>
      <c r="AG160" s="11"/>
      <c r="AH160" s="11"/>
      <c r="AI160" s="10">
        <f t="shared" si="3"/>
        <v>0</v>
      </c>
    </row>
    <row r="161" spans="1:35" ht="105.75" customHeight="1">
      <c r="A161" s="27">
        <v>19</v>
      </c>
      <c r="B161" s="20"/>
      <c r="C161" s="20"/>
      <c r="D161" s="41"/>
      <c r="E161" s="88" t="s">
        <v>292</v>
      </c>
      <c r="F161" s="8" t="s">
        <v>145</v>
      </c>
      <c r="G161" s="8"/>
      <c r="H161" s="64"/>
      <c r="I161" s="64"/>
      <c r="J161" s="62">
        <v>407</v>
      </c>
      <c r="K161" s="62"/>
      <c r="L161" s="11"/>
      <c r="M161" s="11"/>
      <c r="N161" s="11"/>
      <c r="O161" s="62">
        <v>410</v>
      </c>
      <c r="P161" s="62"/>
      <c r="Q161" s="11"/>
      <c r="R161" s="11"/>
      <c r="S161" s="11"/>
      <c r="T161" s="170">
        <v>412</v>
      </c>
      <c r="U161" s="62"/>
      <c r="V161" s="11"/>
      <c r="W161" s="11"/>
      <c r="X161" s="11"/>
      <c r="Y161" s="170">
        <v>415</v>
      </c>
      <c r="Z161" s="71"/>
      <c r="AA161" s="11"/>
      <c r="AB161" s="11"/>
      <c r="AC161" s="11"/>
      <c r="AD161" s="11">
        <v>420</v>
      </c>
      <c r="AE161" s="11"/>
      <c r="AF161" s="11"/>
      <c r="AG161" s="11"/>
      <c r="AH161" s="11"/>
      <c r="AI161" s="10"/>
    </row>
    <row r="162" spans="1:35" ht="81.75" customHeight="1">
      <c r="A162" s="272">
        <v>69</v>
      </c>
      <c r="B162" s="24"/>
      <c r="C162" s="272" t="s">
        <v>142</v>
      </c>
      <c r="D162" s="270"/>
      <c r="E162" s="83" t="s">
        <v>300</v>
      </c>
      <c r="F162" s="264" t="s">
        <v>154</v>
      </c>
      <c r="G162" s="8"/>
      <c r="H162" s="8"/>
      <c r="I162" s="8"/>
      <c r="J162" s="8">
        <v>545</v>
      </c>
      <c r="K162" s="8"/>
      <c r="L162" s="8"/>
      <c r="M162" s="8"/>
      <c r="N162" s="8"/>
      <c r="O162" s="8">
        <v>546</v>
      </c>
      <c r="P162" s="8"/>
      <c r="Q162" s="8"/>
      <c r="R162" s="8"/>
      <c r="S162" s="8"/>
      <c r="T162" s="8">
        <v>547</v>
      </c>
      <c r="U162" s="8"/>
      <c r="V162" s="8"/>
      <c r="W162" s="8"/>
      <c r="X162" s="8"/>
      <c r="Y162" s="8">
        <v>548</v>
      </c>
      <c r="Z162" s="8"/>
      <c r="AA162" s="8"/>
      <c r="AB162" s="8"/>
      <c r="AC162" s="8"/>
      <c r="AD162" s="8">
        <v>549</v>
      </c>
      <c r="AE162" s="8"/>
      <c r="AF162" s="8"/>
      <c r="AG162" s="8"/>
      <c r="AH162" s="8"/>
      <c r="AI162" s="10"/>
    </row>
    <row r="163" spans="1:35" ht="15.75" customHeight="1">
      <c r="A163" s="274"/>
      <c r="B163" s="25"/>
      <c r="C163" s="274"/>
      <c r="D163" s="283"/>
      <c r="E163" s="86" t="s">
        <v>290</v>
      </c>
      <c r="F163" s="281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10"/>
    </row>
    <row r="164" spans="1:35" ht="12.75" customHeight="1">
      <c r="A164" s="274"/>
      <c r="B164" s="25"/>
      <c r="C164" s="274"/>
      <c r="D164" s="283"/>
      <c r="E164" s="86" t="s">
        <v>291</v>
      </c>
      <c r="F164" s="281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10"/>
    </row>
    <row r="165" spans="1:35" ht="88.5" customHeight="1">
      <c r="A165" s="89"/>
      <c r="B165" s="19"/>
      <c r="C165" s="19"/>
      <c r="D165" s="40"/>
      <c r="E165" s="129" t="s">
        <v>390</v>
      </c>
      <c r="F165" s="99" t="s">
        <v>180</v>
      </c>
      <c r="G165" s="100" t="s">
        <v>1</v>
      </c>
      <c r="H165" s="100" t="s">
        <v>386</v>
      </c>
      <c r="I165" s="98" t="s">
        <v>377</v>
      </c>
      <c r="J165" s="98">
        <v>6.3</v>
      </c>
      <c r="K165" s="74" t="s">
        <v>355</v>
      </c>
      <c r="L165" s="118">
        <v>455</v>
      </c>
      <c r="M165" s="118">
        <v>24</v>
      </c>
      <c r="N165" s="118">
        <v>32</v>
      </c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10">
        <f>J165+O165+T165+Y165+AD165</f>
        <v>6.3</v>
      </c>
    </row>
    <row r="166" spans="1:35" ht="110.25" customHeight="1">
      <c r="A166" s="89"/>
      <c r="B166" s="19"/>
      <c r="C166" s="19"/>
      <c r="D166" s="40"/>
      <c r="E166" s="129" t="s">
        <v>391</v>
      </c>
      <c r="F166" s="99" t="s">
        <v>180</v>
      </c>
      <c r="G166" s="100" t="s">
        <v>1</v>
      </c>
      <c r="H166" s="100" t="s">
        <v>386</v>
      </c>
      <c r="I166" s="98" t="s">
        <v>377</v>
      </c>
      <c r="J166" s="98">
        <v>3.7</v>
      </c>
      <c r="K166" s="74" t="s">
        <v>355</v>
      </c>
      <c r="L166" s="118">
        <v>455</v>
      </c>
      <c r="M166" s="118">
        <v>24</v>
      </c>
      <c r="N166" s="118">
        <v>32</v>
      </c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10">
        <f>J166+O166+T166+Y166+AD166</f>
        <v>3.7</v>
      </c>
    </row>
    <row r="167" spans="1:35" ht="118.5" customHeight="1">
      <c r="A167" s="89"/>
      <c r="B167" s="19"/>
      <c r="C167" s="19"/>
      <c r="D167" s="40"/>
      <c r="E167" s="129" t="s">
        <v>392</v>
      </c>
      <c r="F167" s="99" t="s">
        <v>180</v>
      </c>
      <c r="G167" s="100" t="s">
        <v>1</v>
      </c>
      <c r="H167" s="100" t="s">
        <v>386</v>
      </c>
      <c r="I167" s="98" t="s">
        <v>377</v>
      </c>
      <c r="J167" s="98">
        <v>3.3</v>
      </c>
      <c r="K167" s="74" t="s">
        <v>355</v>
      </c>
      <c r="L167" s="118">
        <v>455</v>
      </c>
      <c r="M167" s="118">
        <v>24</v>
      </c>
      <c r="N167" s="118">
        <v>32</v>
      </c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10">
        <f>J167+O167+T167+Y167+AD167</f>
        <v>3.3</v>
      </c>
    </row>
    <row r="168" spans="1:35" ht="60.75" customHeight="1">
      <c r="A168" s="123"/>
      <c r="B168" s="19"/>
      <c r="C168" s="19"/>
      <c r="D168" s="40"/>
      <c r="E168" s="126" t="s">
        <v>421</v>
      </c>
      <c r="F168" s="99" t="s">
        <v>180</v>
      </c>
      <c r="G168" s="100" t="s">
        <v>1</v>
      </c>
      <c r="H168" s="100" t="s">
        <v>386</v>
      </c>
      <c r="I168" s="98" t="s">
        <v>426</v>
      </c>
      <c r="J168" s="98"/>
      <c r="K168" s="74"/>
      <c r="L168" s="118"/>
      <c r="M168" s="118"/>
      <c r="N168" s="118"/>
      <c r="O168" s="115">
        <v>4</v>
      </c>
      <c r="P168" s="8" t="s">
        <v>205</v>
      </c>
      <c r="Q168" s="8">
        <v>455</v>
      </c>
      <c r="R168" s="8">
        <v>32</v>
      </c>
      <c r="S168" s="8">
        <v>0</v>
      </c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10">
        <f>J168+O168+T168+Y168+AD168</f>
        <v>4</v>
      </c>
    </row>
    <row r="169" spans="1:35" ht="90.75" customHeight="1">
      <c r="A169" s="27">
        <v>20</v>
      </c>
      <c r="B169" s="18"/>
      <c r="C169" s="18"/>
      <c r="D169" s="22"/>
      <c r="E169" s="83" t="s">
        <v>293</v>
      </c>
      <c r="F169" s="8" t="s">
        <v>153</v>
      </c>
      <c r="G169" s="8"/>
      <c r="H169" s="8"/>
      <c r="I169" s="8"/>
      <c r="J169" s="8">
        <v>57</v>
      </c>
      <c r="K169" s="10"/>
      <c r="L169" s="4"/>
      <c r="M169" s="12"/>
      <c r="N169" s="12"/>
      <c r="O169" s="8">
        <v>65</v>
      </c>
      <c r="P169" s="10"/>
      <c r="Q169" s="4"/>
      <c r="R169" s="12"/>
      <c r="S169" s="12"/>
      <c r="T169" s="60">
        <v>70</v>
      </c>
      <c r="U169" s="10"/>
      <c r="V169" s="4"/>
      <c r="W169" s="12"/>
      <c r="X169" s="12"/>
      <c r="Y169" s="8">
        <v>80</v>
      </c>
      <c r="Z169" s="10"/>
      <c r="AA169" s="4"/>
      <c r="AB169" s="12"/>
      <c r="AC169" s="12"/>
      <c r="AD169" s="12" t="s">
        <v>199</v>
      </c>
      <c r="AE169" s="12"/>
      <c r="AF169" s="12"/>
      <c r="AG169" s="12"/>
      <c r="AH169" s="12"/>
      <c r="AI169" s="10"/>
    </row>
    <row r="170" spans="1:35" s="49" customFormat="1" ht="144.75" customHeight="1">
      <c r="A170" s="27">
        <v>70</v>
      </c>
      <c r="B170" s="18"/>
      <c r="C170" s="18"/>
      <c r="D170" s="22"/>
      <c r="E170" s="83" t="s">
        <v>60</v>
      </c>
      <c r="F170" s="8"/>
      <c r="G170" s="8"/>
      <c r="H170" s="8"/>
      <c r="I170" s="8"/>
      <c r="J170" s="8">
        <v>100</v>
      </c>
      <c r="K170" s="10"/>
      <c r="L170" s="4"/>
      <c r="M170" s="12"/>
      <c r="N170" s="12"/>
      <c r="O170" s="8">
        <v>100</v>
      </c>
      <c r="P170" s="10"/>
      <c r="Q170" s="4"/>
      <c r="R170" s="12"/>
      <c r="S170" s="12"/>
      <c r="T170" s="60">
        <v>100</v>
      </c>
      <c r="U170" s="10"/>
      <c r="V170" s="4"/>
      <c r="W170" s="12"/>
      <c r="X170" s="12"/>
      <c r="Y170" s="8">
        <v>100</v>
      </c>
      <c r="Z170" s="10"/>
      <c r="AA170" s="4"/>
      <c r="AB170" s="12"/>
      <c r="AC170" s="12"/>
      <c r="AD170" s="12" t="s">
        <v>200</v>
      </c>
      <c r="AE170" s="12"/>
      <c r="AF170" s="12"/>
      <c r="AG170" s="12"/>
      <c r="AH170" s="12"/>
      <c r="AI170" s="10"/>
    </row>
    <row r="171" spans="1:35" s="49" customFormat="1" ht="155.25" customHeight="1">
      <c r="A171" s="27">
        <v>71</v>
      </c>
      <c r="B171" s="18"/>
      <c r="C171" s="18"/>
      <c r="D171" s="22"/>
      <c r="E171" s="83" t="s">
        <v>61</v>
      </c>
      <c r="F171" s="8"/>
      <c r="G171" s="8"/>
      <c r="H171" s="8"/>
      <c r="I171" s="8"/>
      <c r="J171" s="8">
        <v>5</v>
      </c>
      <c r="K171" s="10"/>
      <c r="L171" s="4"/>
      <c r="M171" s="12"/>
      <c r="N171" s="12"/>
      <c r="O171" s="8">
        <v>3</v>
      </c>
      <c r="P171" s="10"/>
      <c r="Q171" s="4"/>
      <c r="R171" s="12"/>
      <c r="S171" s="12"/>
      <c r="T171" s="60">
        <v>2</v>
      </c>
      <c r="U171" s="10"/>
      <c r="V171" s="4"/>
      <c r="W171" s="12"/>
      <c r="X171" s="12"/>
      <c r="Y171" s="8">
        <v>1</v>
      </c>
      <c r="Z171" s="10"/>
      <c r="AA171" s="4"/>
      <c r="AB171" s="12"/>
      <c r="AC171" s="12"/>
      <c r="AD171" s="12" t="s">
        <v>201</v>
      </c>
      <c r="AE171" s="12"/>
      <c r="AF171" s="12"/>
      <c r="AG171" s="12"/>
      <c r="AH171" s="12"/>
      <c r="AI171" s="10"/>
    </row>
    <row r="172" spans="1:35" s="49" customFormat="1" ht="113.25" customHeight="1">
      <c r="A172" s="27">
        <v>487</v>
      </c>
      <c r="B172" s="18"/>
      <c r="C172" s="18" t="s">
        <v>28</v>
      </c>
      <c r="D172" s="22"/>
      <c r="E172" s="262" t="s">
        <v>446</v>
      </c>
      <c r="F172" s="118" t="s">
        <v>180</v>
      </c>
      <c r="G172" s="118" t="s">
        <v>423</v>
      </c>
      <c r="H172" s="118" t="s">
        <v>422</v>
      </c>
      <c r="I172" s="118"/>
      <c r="J172" s="118">
        <v>70.3</v>
      </c>
      <c r="K172" s="146" t="s">
        <v>16</v>
      </c>
      <c r="L172" s="144">
        <v>455</v>
      </c>
      <c r="M172" s="145" t="s">
        <v>212</v>
      </c>
      <c r="N172" s="145" t="s">
        <v>171</v>
      </c>
      <c r="O172" s="118">
        <v>72.400000000000006</v>
      </c>
      <c r="P172" s="146" t="s">
        <v>16</v>
      </c>
      <c r="Q172" s="144">
        <v>455</v>
      </c>
      <c r="R172" s="145" t="s">
        <v>212</v>
      </c>
      <c r="S172" s="145" t="s">
        <v>171</v>
      </c>
      <c r="T172" s="227">
        <v>70.599999999999994</v>
      </c>
      <c r="U172" s="146" t="s">
        <v>16</v>
      </c>
      <c r="V172" s="144">
        <v>455</v>
      </c>
      <c r="W172" s="145" t="s">
        <v>212</v>
      </c>
      <c r="X172" s="145" t="s">
        <v>171</v>
      </c>
      <c r="Y172" s="115">
        <v>72.599999999999994</v>
      </c>
      <c r="Z172" s="146" t="s">
        <v>16</v>
      </c>
      <c r="AA172" s="190">
        <v>455</v>
      </c>
      <c r="AB172" s="145" t="s">
        <v>212</v>
      </c>
      <c r="AC172" s="145" t="s">
        <v>171</v>
      </c>
      <c r="AD172" s="191" t="s">
        <v>444</v>
      </c>
      <c r="AE172" s="146" t="s">
        <v>16</v>
      </c>
      <c r="AF172" s="144">
        <v>455</v>
      </c>
      <c r="AG172" s="145" t="s">
        <v>212</v>
      </c>
      <c r="AH172" s="145" t="s">
        <v>171</v>
      </c>
      <c r="AI172" s="189">
        <f>J172+O172+T172+Y172+AD172</f>
        <v>359</v>
      </c>
    </row>
    <row r="173" spans="1:35" s="49" customFormat="1" ht="79.5" customHeight="1">
      <c r="A173" s="27"/>
      <c r="B173" s="18"/>
      <c r="C173" s="18"/>
      <c r="D173" s="22"/>
      <c r="E173" s="262" t="s">
        <v>338</v>
      </c>
      <c r="F173" s="118" t="s">
        <v>180</v>
      </c>
      <c r="G173" s="118" t="s">
        <v>425</v>
      </c>
      <c r="H173" s="118" t="s">
        <v>424</v>
      </c>
      <c r="I173" s="118"/>
      <c r="J173" s="118">
        <v>10.6</v>
      </c>
      <c r="K173" s="146" t="s">
        <v>16</v>
      </c>
      <c r="L173" s="192">
        <v>455</v>
      </c>
      <c r="M173" s="192" t="s">
        <v>217</v>
      </c>
      <c r="N173" s="192" t="s">
        <v>171</v>
      </c>
      <c r="O173" s="118">
        <v>8.4</v>
      </c>
      <c r="P173" s="146" t="s">
        <v>16</v>
      </c>
      <c r="Q173" s="192">
        <v>455</v>
      </c>
      <c r="R173" s="192" t="s">
        <v>217</v>
      </c>
      <c r="S173" s="192" t="s">
        <v>171</v>
      </c>
      <c r="T173" s="115">
        <v>10.896000000000001</v>
      </c>
      <c r="U173" s="146" t="s">
        <v>16</v>
      </c>
      <c r="V173" s="192">
        <v>455</v>
      </c>
      <c r="W173" s="192" t="s">
        <v>217</v>
      </c>
      <c r="X173" s="192" t="s">
        <v>171</v>
      </c>
      <c r="Y173" s="115">
        <v>10.965999999999999</v>
      </c>
      <c r="Z173" s="146" t="s">
        <v>16</v>
      </c>
      <c r="AA173" s="190">
        <v>455</v>
      </c>
      <c r="AB173" s="145" t="s">
        <v>217</v>
      </c>
      <c r="AC173" s="145" t="s">
        <v>171</v>
      </c>
      <c r="AD173" s="191" t="s">
        <v>445</v>
      </c>
      <c r="AE173" s="146" t="s">
        <v>16</v>
      </c>
      <c r="AF173" s="145" t="s">
        <v>325</v>
      </c>
      <c r="AG173" s="145" t="s">
        <v>217</v>
      </c>
      <c r="AH173" s="145" t="s">
        <v>171</v>
      </c>
      <c r="AI173" s="10">
        <f t="shared" si="3"/>
        <v>51.862000000000002</v>
      </c>
    </row>
    <row r="174" spans="1:35" s="49" customFormat="1" ht="106.5" customHeight="1">
      <c r="A174" s="27">
        <v>72</v>
      </c>
      <c r="B174" s="18"/>
      <c r="C174" s="18"/>
      <c r="D174" s="22"/>
      <c r="E174" s="228" t="s">
        <v>62</v>
      </c>
      <c r="F174" s="118"/>
      <c r="G174" s="118"/>
      <c r="H174" s="118"/>
      <c r="I174" s="118"/>
      <c r="J174" s="118">
        <v>3</v>
      </c>
      <c r="K174" s="115"/>
      <c r="L174" s="144"/>
      <c r="M174" s="145"/>
      <c r="N174" s="145"/>
      <c r="O174" s="118">
        <v>3</v>
      </c>
      <c r="P174" s="115"/>
      <c r="Q174" s="144"/>
      <c r="R174" s="145"/>
      <c r="S174" s="145"/>
      <c r="T174" s="229">
        <v>3</v>
      </c>
      <c r="U174" s="115"/>
      <c r="V174" s="144"/>
      <c r="W174" s="145"/>
      <c r="X174" s="145"/>
      <c r="Y174" s="118">
        <v>4</v>
      </c>
      <c r="Z174" s="115"/>
      <c r="AA174" s="144"/>
      <c r="AB174" s="145"/>
      <c r="AC174" s="145"/>
      <c r="AD174" s="145" t="s">
        <v>202</v>
      </c>
      <c r="AE174" s="145"/>
      <c r="AF174" s="145"/>
      <c r="AG174" s="145"/>
      <c r="AH174" s="145"/>
      <c r="AI174" s="10">
        <f t="shared" si="3"/>
        <v>17</v>
      </c>
    </row>
    <row r="175" spans="1:35" ht="82.5" customHeight="1">
      <c r="B175" s="18"/>
      <c r="C175" s="18"/>
      <c r="D175" s="22"/>
      <c r="E175" s="101" t="s">
        <v>63</v>
      </c>
      <c r="F175" s="118"/>
      <c r="G175" s="118"/>
      <c r="H175" s="118"/>
      <c r="I175" s="118"/>
      <c r="J175" s="118"/>
      <c r="K175" s="118"/>
      <c r="L175" s="147"/>
      <c r="M175" s="147"/>
      <c r="N175" s="147"/>
      <c r="O175" s="118"/>
      <c r="P175" s="118"/>
      <c r="Q175" s="147"/>
      <c r="R175" s="147"/>
      <c r="S175" s="147"/>
      <c r="T175" s="118"/>
      <c r="U175" s="118"/>
      <c r="V175" s="147"/>
      <c r="W175" s="147"/>
      <c r="X175" s="147"/>
      <c r="Y175" s="118"/>
      <c r="Z175" s="118"/>
      <c r="AA175" s="147"/>
      <c r="AB175" s="147"/>
      <c r="AC175" s="147"/>
      <c r="AD175" s="147"/>
      <c r="AE175" s="147"/>
      <c r="AF175" s="147"/>
      <c r="AG175" s="147"/>
      <c r="AH175" s="147"/>
      <c r="AI175" s="10">
        <f t="shared" si="3"/>
        <v>0</v>
      </c>
    </row>
    <row r="176" spans="1:35" ht="93.75" customHeight="1">
      <c r="A176" s="27">
        <v>21</v>
      </c>
      <c r="B176" s="18"/>
      <c r="C176" s="18" t="s">
        <v>141</v>
      </c>
      <c r="D176" s="22"/>
      <c r="E176" s="101" t="s">
        <v>64</v>
      </c>
      <c r="F176" s="118" t="s">
        <v>153</v>
      </c>
      <c r="G176" s="118"/>
      <c r="H176" s="118" t="s">
        <v>213</v>
      </c>
      <c r="I176" s="118"/>
      <c r="J176" s="118">
        <v>26.4</v>
      </c>
      <c r="K176" s="118"/>
      <c r="L176" s="147"/>
      <c r="M176" s="147"/>
      <c r="N176" s="147"/>
      <c r="O176" s="118">
        <v>27.2</v>
      </c>
      <c r="P176" s="118"/>
      <c r="Q176" s="147"/>
      <c r="R176" s="147"/>
      <c r="S176" s="147"/>
      <c r="T176" s="118">
        <v>27.2</v>
      </c>
      <c r="U176" s="118"/>
      <c r="V176" s="147"/>
      <c r="W176" s="147"/>
      <c r="X176" s="147"/>
      <c r="Y176" s="118"/>
      <c r="Z176" s="118"/>
      <c r="AA176" s="147"/>
      <c r="AB176" s="147"/>
      <c r="AC176" s="147"/>
      <c r="AD176" s="147"/>
      <c r="AE176" s="147"/>
      <c r="AF176" s="147"/>
      <c r="AG176" s="147"/>
      <c r="AH176" s="147"/>
      <c r="AI176" s="10"/>
    </row>
    <row r="177" spans="1:57" ht="108" customHeight="1">
      <c r="A177" s="27">
        <v>73</v>
      </c>
      <c r="B177" s="18"/>
      <c r="C177" s="18" t="s">
        <v>142</v>
      </c>
      <c r="D177" s="22"/>
      <c r="E177" s="101" t="s">
        <v>65</v>
      </c>
      <c r="F177" s="118"/>
      <c r="G177" s="118"/>
      <c r="H177" s="118"/>
      <c r="I177" s="118"/>
      <c r="J177" s="118"/>
      <c r="K177" s="115"/>
      <c r="L177" s="144"/>
      <c r="M177" s="144"/>
      <c r="N177" s="144"/>
      <c r="O177" s="165"/>
      <c r="P177" s="115"/>
      <c r="Q177" s="144"/>
      <c r="R177" s="144"/>
      <c r="S177" s="144"/>
      <c r="T177" s="118"/>
      <c r="U177" s="115"/>
      <c r="V177" s="147"/>
      <c r="W177" s="147"/>
      <c r="X177" s="147"/>
      <c r="Y177" s="118"/>
      <c r="Z177" s="115"/>
      <c r="AA177" s="147"/>
      <c r="AB177" s="147"/>
      <c r="AC177" s="147"/>
      <c r="AD177" s="147"/>
      <c r="AE177" s="147"/>
      <c r="AF177" s="147"/>
      <c r="AG177" s="147"/>
      <c r="AH177" s="147"/>
      <c r="AI177" s="10">
        <f t="shared" si="3"/>
        <v>0</v>
      </c>
    </row>
    <row r="178" spans="1:57" ht="96" customHeight="1">
      <c r="B178" s="18"/>
      <c r="C178" s="18" t="s">
        <v>28</v>
      </c>
      <c r="D178" s="22"/>
      <c r="E178" s="101" t="s">
        <v>305</v>
      </c>
      <c r="F178" s="118" t="s">
        <v>180</v>
      </c>
      <c r="G178" s="118"/>
      <c r="H178" s="118" t="s">
        <v>213</v>
      </c>
      <c r="I178" s="118" t="s">
        <v>110</v>
      </c>
      <c r="J178" s="165">
        <v>2.254</v>
      </c>
      <c r="K178" s="166" t="s">
        <v>205</v>
      </c>
      <c r="L178" s="144">
        <v>465</v>
      </c>
      <c r="M178" s="144">
        <v>6</v>
      </c>
      <c r="N178" s="144">
        <v>0</v>
      </c>
      <c r="O178" s="165">
        <v>2.4119999999999999</v>
      </c>
      <c r="P178" s="166" t="s">
        <v>205</v>
      </c>
      <c r="Q178" s="144">
        <v>465</v>
      </c>
      <c r="R178" s="144">
        <v>6</v>
      </c>
      <c r="S178" s="144">
        <v>0</v>
      </c>
      <c r="T178" s="165">
        <v>11.170999999999999</v>
      </c>
      <c r="U178" s="166" t="s">
        <v>205</v>
      </c>
      <c r="V178" s="144">
        <v>465</v>
      </c>
      <c r="W178" s="144">
        <v>6</v>
      </c>
      <c r="X178" s="144">
        <v>0</v>
      </c>
      <c r="Y178" s="118">
        <v>2.4119999999999999</v>
      </c>
      <c r="Z178" s="144">
        <v>465</v>
      </c>
      <c r="AA178" s="144">
        <v>6</v>
      </c>
      <c r="AB178" s="144">
        <v>0</v>
      </c>
      <c r="AC178" s="147"/>
      <c r="AD178" s="118">
        <v>2.4119999999999999</v>
      </c>
      <c r="AE178" s="144">
        <v>465</v>
      </c>
      <c r="AF178" s="144">
        <v>6</v>
      </c>
      <c r="AG178" s="144">
        <v>0</v>
      </c>
      <c r="AH178" s="147"/>
      <c r="AI178" s="10">
        <f t="shared" si="3"/>
        <v>20.660999999999998</v>
      </c>
    </row>
    <row r="179" spans="1:57" ht="164.25" customHeight="1">
      <c r="B179" s="18"/>
      <c r="C179" s="18" t="s">
        <v>28</v>
      </c>
      <c r="D179" s="22"/>
      <c r="E179" s="101" t="s">
        <v>306</v>
      </c>
      <c r="F179" s="118" t="s">
        <v>180</v>
      </c>
      <c r="G179" s="118"/>
      <c r="H179" s="118" t="s">
        <v>213</v>
      </c>
      <c r="I179" s="118" t="s">
        <v>110</v>
      </c>
      <c r="J179" s="165">
        <v>6.2519999999999998</v>
      </c>
      <c r="K179" s="166" t="s">
        <v>205</v>
      </c>
      <c r="L179" s="144">
        <v>465</v>
      </c>
      <c r="M179" s="144">
        <v>7</v>
      </c>
      <c r="N179" s="144">
        <v>0</v>
      </c>
      <c r="O179" s="165">
        <v>6.69</v>
      </c>
      <c r="P179" s="166" t="s">
        <v>205</v>
      </c>
      <c r="Q179" s="144">
        <v>465</v>
      </c>
      <c r="R179" s="144">
        <v>7</v>
      </c>
      <c r="S179" s="144">
        <v>0</v>
      </c>
      <c r="T179" s="165">
        <v>6.69</v>
      </c>
      <c r="U179" s="166" t="s">
        <v>205</v>
      </c>
      <c r="V179" s="144">
        <v>465</v>
      </c>
      <c r="W179" s="144">
        <v>7</v>
      </c>
      <c r="X179" s="144">
        <v>0</v>
      </c>
      <c r="Y179" s="165">
        <v>6.69</v>
      </c>
      <c r="Z179" s="144">
        <v>465</v>
      </c>
      <c r="AA179" s="144">
        <v>7</v>
      </c>
      <c r="AB179" s="144">
        <v>0</v>
      </c>
      <c r="AC179" s="147"/>
      <c r="AD179" s="165">
        <v>6.69</v>
      </c>
      <c r="AE179" s="144">
        <v>465</v>
      </c>
      <c r="AF179" s="144">
        <v>7</v>
      </c>
      <c r="AG179" s="144">
        <v>0</v>
      </c>
      <c r="AH179" s="147"/>
      <c r="AI179" s="115">
        <f t="shared" si="3"/>
        <v>33.012</v>
      </c>
    </row>
    <row r="180" spans="1:57" ht="68.25" customHeight="1" thickBot="1">
      <c r="A180" s="128"/>
      <c r="B180" s="18"/>
      <c r="C180" s="18"/>
      <c r="D180" s="22"/>
      <c r="E180" s="101" t="s">
        <v>402</v>
      </c>
      <c r="F180" s="118" t="s">
        <v>180</v>
      </c>
      <c r="G180" s="100" t="s">
        <v>1</v>
      </c>
      <c r="H180" s="118" t="s">
        <v>213</v>
      </c>
      <c r="I180" s="118" t="s">
        <v>106</v>
      </c>
      <c r="J180" s="165"/>
      <c r="K180" s="115"/>
      <c r="L180" s="144"/>
      <c r="M180" s="144"/>
      <c r="N180" s="144"/>
      <c r="O180" s="115">
        <v>2</v>
      </c>
      <c r="P180" s="144">
        <v>465</v>
      </c>
      <c r="Q180" s="144">
        <v>4</v>
      </c>
      <c r="R180" s="144">
        <v>0</v>
      </c>
      <c r="S180" s="144"/>
      <c r="T180" s="165"/>
      <c r="U180" s="115"/>
      <c r="V180" s="147"/>
      <c r="W180" s="147"/>
      <c r="X180" s="147"/>
      <c r="Y180" s="118"/>
      <c r="Z180" s="115"/>
      <c r="AA180" s="147"/>
      <c r="AB180" s="147"/>
      <c r="AC180" s="147"/>
      <c r="AD180" s="147"/>
      <c r="AE180" s="147"/>
      <c r="AF180" s="147"/>
      <c r="AG180" s="147"/>
      <c r="AH180" s="147"/>
      <c r="AI180" s="115">
        <f t="shared" si="3"/>
        <v>2</v>
      </c>
    </row>
    <row r="181" spans="1:57" ht="70.5" customHeight="1" thickBot="1">
      <c r="A181" s="172"/>
      <c r="B181" s="18"/>
      <c r="C181" s="18"/>
      <c r="D181" s="22"/>
      <c r="E181" s="230" t="s">
        <v>433</v>
      </c>
      <c r="F181" s="118" t="s">
        <v>180</v>
      </c>
      <c r="G181" s="132" t="s">
        <v>1</v>
      </c>
      <c r="H181" s="118" t="s">
        <v>213</v>
      </c>
      <c r="I181" s="118" t="s">
        <v>112</v>
      </c>
      <c r="J181" s="165"/>
      <c r="K181" s="144"/>
      <c r="L181" s="147"/>
      <c r="M181" s="147"/>
      <c r="N181" s="147"/>
      <c r="O181" s="115"/>
      <c r="P181" s="147"/>
      <c r="Q181" s="144"/>
      <c r="R181" s="144"/>
      <c r="S181" s="144"/>
      <c r="T181" s="231">
        <v>2</v>
      </c>
      <c r="U181" s="121" t="s">
        <v>328</v>
      </c>
      <c r="V181" s="144">
        <v>465</v>
      </c>
      <c r="W181" s="144">
        <v>2</v>
      </c>
      <c r="X181" s="144">
        <v>61</v>
      </c>
      <c r="Y181" s="165"/>
      <c r="Z181" s="115"/>
      <c r="AA181" s="147"/>
      <c r="AB181" s="147"/>
      <c r="AC181" s="147"/>
      <c r="AD181" s="118"/>
      <c r="AE181" s="147"/>
      <c r="AF181" s="147"/>
      <c r="AG181" s="147"/>
      <c r="AH181" s="147"/>
      <c r="AI181" s="115"/>
    </row>
    <row r="182" spans="1:57" ht="77.25" customHeight="1">
      <c r="A182" s="172"/>
      <c r="B182" s="18"/>
      <c r="C182" s="18"/>
      <c r="D182" s="22"/>
      <c r="E182" s="230" t="s">
        <v>434</v>
      </c>
      <c r="F182" s="118"/>
      <c r="G182" s="184"/>
      <c r="H182" s="118"/>
      <c r="I182" s="118"/>
      <c r="J182" s="165"/>
      <c r="K182" s="144"/>
      <c r="L182" s="147"/>
      <c r="M182" s="147"/>
      <c r="N182" s="147"/>
      <c r="O182" s="115"/>
      <c r="P182" s="147"/>
      <c r="Q182" s="144"/>
      <c r="R182" s="144"/>
      <c r="S182" s="144"/>
      <c r="T182" s="231">
        <v>100</v>
      </c>
      <c r="U182" s="121" t="s">
        <v>328</v>
      </c>
      <c r="V182" s="144">
        <v>465</v>
      </c>
      <c r="W182" s="144">
        <v>4</v>
      </c>
      <c r="X182" s="144">
        <v>0</v>
      </c>
      <c r="Y182" s="165"/>
      <c r="Z182" s="115"/>
      <c r="AA182" s="147"/>
      <c r="AB182" s="147"/>
      <c r="AC182" s="147"/>
      <c r="AD182" s="118"/>
      <c r="AE182" s="147"/>
      <c r="AF182" s="147"/>
      <c r="AG182" s="147"/>
      <c r="AH182" s="147"/>
      <c r="AI182" s="115"/>
    </row>
    <row r="183" spans="1:57" ht="25.5">
      <c r="B183" s="18"/>
      <c r="C183" s="18"/>
      <c r="D183" s="22"/>
      <c r="E183" s="101" t="s">
        <v>15</v>
      </c>
      <c r="F183" s="118"/>
      <c r="G183" s="118"/>
      <c r="H183" s="118"/>
      <c r="I183" s="118"/>
      <c r="J183" s="118"/>
      <c r="K183" s="115"/>
      <c r="L183" s="144"/>
      <c r="M183" s="144"/>
      <c r="N183" s="144"/>
      <c r="O183" s="165"/>
      <c r="P183" s="115"/>
      <c r="Q183" s="144"/>
      <c r="R183" s="144"/>
      <c r="S183" s="144"/>
      <c r="T183" s="118"/>
      <c r="U183" s="115"/>
      <c r="V183" s="147"/>
      <c r="W183" s="147"/>
      <c r="X183" s="147"/>
      <c r="Y183" s="118"/>
      <c r="Z183" s="115"/>
      <c r="AA183" s="147"/>
      <c r="AB183" s="147"/>
      <c r="AC183" s="147"/>
      <c r="AD183" s="147"/>
      <c r="AE183" s="147"/>
      <c r="AF183" s="147"/>
      <c r="AG183" s="147"/>
      <c r="AH183" s="147"/>
      <c r="AI183" s="115">
        <f t="shared" si="3"/>
        <v>0</v>
      </c>
    </row>
    <row r="184" spans="1:57" ht="107.25" customHeight="1">
      <c r="A184" s="272">
        <v>22</v>
      </c>
      <c r="B184" s="24"/>
      <c r="C184" s="272"/>
      <c r="D184" s="270"/>
      <c r="E184" s="101" t="s">
        <v>294</v>
      </c>
      <c r="F184" s="279" t="s">
        <v>154</v>
      </c>
      <c r="G184" s="118"/>
      <c r="H184" s="118" t="s">
        <v>214</v>
      </c>
      <c r="I184" s="118"/>
      <c r="J184" s="232">
        <v>7959</v>
      </c>
      <c r="K184" s="115"/>
      <c r="L184" s="144"/>
      <c r="M184" s="144"/>
      <c r="N184" s="144"/>
      <c r="O184" s="232">
        <v>7959</v>
      </c>
      <c r="P184" s="115"/>
      <c r="Q184" s="144"/>
      <c r="R184" s="144"/>
      <c r="S184" s="144"/>
      <c r="T184" s="233">
        <v>7959</v>
      </c>
      <c r="U184" s="115"/>
      <c r="V184" s="147"/>
      <c r="W184" s="147"/>
      <c r="X184" s="147"/>
      <c r="Y184" s="233">
        <v>7959</v>
      </c>
      <c r="Z184" s="115"/>
      <c r="AA184" s="147"/>
      <c r="AB184" s="147"/>
      <c r="AC184" s="147"/>
      <c r="AD184" s="233">
        <v>7959</v>
      </c>
      <c r="AE184" s="147"/>
      <c r="AF184" s="147"/>
      <c r="AG184" s="147"/>
      <c r="AH184" s="147"/>
      <c r="AI184" s="115">
        <f t="shared" si="3"/>
        <v>39795</v>
      </c>
    </row>
    <row r="185" spans="1:57" ht="34.5" customHeight="1">
      <c r="A185" s="274"/>
      <c r="B185" s="25"/>
      <c r="C185" s="274"/>
      <c r="D185" s="283"/>
      <c r="E185" s="101" t="s">
        <v>296</v>
      </c>
      <c r="F185" s="280"/>
      <c r="G185" s="118"/>
      <c r="H185" s="118"/>
      <c r="I185" s="118"/>
      <c r="J185" s="118">
        <v>212</v>
      </c>
      <c r="K185" s="115"/>
      <c r="L185" s="144"/>
      <c r="M185" s="144"/>
      <c r="N185" s="144"/>
      <c r="O185" s="234">
        <v>212</v>
      </c>
      <c r="P185" s="115"/>
      <c r="Q185" s="144"/>
      <c r="R185" s="144"/>
      <c r="S185" s="144"/>
      <c r="T185" s="118">
        <v>212</v>
      </c>
      <c r="U185" s="115"/>
      <c r="V185" s="147"/>
      <c r="W185" s="147"/>
      <c r="X185" s="147"/>
      <c r="Y185" s="118">
        <v>212</v>
      </c>
      <c r="Z185" s="115"/>
      <c r="AA185" s="147"/>
      <c r="AB185" s="147"/>
      <c r="AC185" s="147"/>
      <c r="AD185" s="147">
        <v>212</v>
      </c>
      <c r="AE185" s="147"/>
      <c r="AF185" s="147"/>
      <c r="AG185" s="147"/>
      <c r="AH185" s="147"/>
      <c r="AI185" s="115">
        <f t="shared" si="3"/>
        <v>1060</v>
      </c>
    </row>
    <row r="186" spans="1:57" s="49" customFormat="1" ht="34.5" customHeight="1">
      <c r="A186" s="273"/>
      <c r="B186" s="26"/>
      <c r="C186" s="273"/>
      <c r="D186" s="271"/>
      <c r="E186" s="101" t="s">
        <v>295</v>
      </c>
      <c r="F186" s="282"/>
      <c r="G186" s="125"/>
      <c r="H186" s="125"/>
      <c r="I186" s="125"/>
      <c r="J186" s="125">
        <v>1</v>
      </c>
      <c r="K186" s="125"/>
      <c r="L186" s="125"/>
      <c r="M186" s="125"/>
      <c r="N186" s="125"/>
      <c r="O186" s="125">
        <v>1</v>
      </c>
      <c r="P186" s="125"/>
      <c r="Q186" s="125"/>
      <c r="R186" s="125"/>
      <c r="S186" s="125"/>
      <c r="T186" s="125">
        <v>1</v>
      </c>
      <c r="U186" s="125"/>
      <c r="V186" s="125"/>
      <c r="W186" s="125"/>
      <c r="X186" s="125"/>
      <c r="Y186" s="125">
        <v>1</v>
      </c>
      <c r="Z186" s="125"/>
      <c r="AA186" s="125"/>
      <c r="AB186" s="125"/>
      <c r="AC186" s="125"/>
      <c r="AD186" s="125">
        <v>1</v>
      </c>
      <c r="AE186" s="125"/>
      <c r="AF186" s="125"/>
      <c r="AG186" s="125"/>
      <c r="AH186" s="125"/>
      <c r="AI186" s="115">
        <f t="shared" si="3"/>
        <v>5</v>
      </c>
    </row>
    <row r="187" spans="1:57" ht="59.25" customHeight="1">
      <c r="A187" s="27">
        <v>74</v>
      </c>
      <c r="B187" s="18"/>
      <c r="C187" s="18"/>
      <c r="D187" s="22"/>
      <c r="E187" s="101" t="s">
        <v>66</v>
      </c>
      <c r="F187" s="118"/>
      <c r="G187" s="118"/>
      <c r="H187" s="118" t="s">
        <v>214</v>
      </c>
      <c r="I187" s="118"/>
      <c r="J187" s="118">
        <v>7747</v>
      </c>
      <c r="K187" s="115"/>
      <c r="L187" s="144"/>
      <c r="M187" s="144"/>
      <c r="N187" s="144"/>
      <c r="O187" s="235">
        <v>7747</v>
      </c>
      <c r="P187" s="115"/>
      <c r="Q187" s="144"/>
      <c r="R187" s="144"/>
      <c r="S187" s="144"/>
      <c r="T187" s="118">
        <v>7747</v>
      </c>
      <c r="U187" s="115"/>
      <c r="V187" s="147"/>
      <c r="W187" s="147"/>
      <c r="X187" s="147"/>
      <c r="Y187" s="118">
        <v>7747</v>
      </c>
      <c r="Z187" s="115"/>
      <c r="AA187" s="147"/>
      <c r="AB187" s="147"/>
      <c r="AC187" s="147"/>
      <c r="AD187" s="147">
        <v>7747</v>
      </c>
      <c r="AE187" s="147"/>
      <c r="AF187" s="147"/>
      <c r="AG187" s="147"/>
      <c r="AH187" s="147"/>
      <c r="AI187" s="115"/>
    </row>
    <row r="188" spans="1:57" s="49" customFormat="1" ht="75.75" customHeight="1">
      <c r="A188" s="27">
        <v>75</v>
      </c>
      <c r="B188" s="18"/>
      <c r="C188" s="18"/>
      <c r="D188" s="22"/>
      <c r="E188" s="101" t="s">
        <v>67</v>
      </c>
      <c r="F188" s="118" t="s">
        <v>198</v>
      </c>
      <c r="G188" s="118"/>
      <c r="H188" s="118"/>
      <c r="I188" s="118"/>
      <c r="J188" s="118">
        <v>32490</v>
      </c>
      <c r="K188" s="115"/>
      <c r="L188" s="144"/>
      <c r="M188" s="144"/>
      <c r="N188" s="144"/>
      <c r="O188" s="234">
        <v>33140</v>
      </c>
      <c r="P188" s="115"/>
      <c r="Q188" s="144"/>
      <c r="R188" s="144"/>
      <c r="S188" s="144"/>
      <c r="T188" s="118">
        <v>33803</v>
      </c>
      <c r="U188" s="115"/>
      <c r="V188" s="147"/>
      <c r="W188" s="147"/>
      <c r="X188" s="147"/>
      <c r="Y188" s="118">
        <v>34479</v>
      </c>
      <c r="Z188" s="115"/>
      <c r="AA188" s="147"/>
      <c r="AB188" s="147"/>
      <c r="AC188" s="147"/>
      <c r="AD188" s="147">
        <v>35169</v>
      </c>
      <c r="AE188" s="147"/>
      <c r="AF188" s="147"/>
      <c r="AG188" s="147"/>
      <c r="AH188" s="147"/>
      <c r="AI188" s="115"/>
    </row>
    <row r="189" spans="1:57" s="49" customFormat="1" ht="138" customHeight="1">
      <c r="A189" s="27">
        <v>76</v>
      </c>
      <c r="B189" s="18"/>
      <c r="C189" s="18"/>
      <c r="D189" s="22"/>
      <c r="E189" s="101" t="s">
        <v>68</v>
      </c>
      <c r="F189" s="118" t="s">
        <v>153</v>
      </c>
      <c r="G189" s="118"/>
      <c r="H189" s="118" t="s">
        <v>216</v>
      </c>
      <c r="I189" s="118"/>
      <c r="J189" s="118">
        <v>1</v>
      </c>
      <c r="K189" s="115"/>
      <c r="L189" s="144"/>
      <c r="M189" s="144"/>
      <c r="N189" s="144"/>
      <c r="O189" s="234">
        <v>1</v>
      </c>
      <c r="P189" s="115"/>
      <c r="Q189" s="144"/>
      <c r="R189" s="144"/>
      <c r="S189" s="144"/>
      <c r="T189" s="118">
        <v>1</v>
      </c>
      <c r="U189" s="115"/>
      <c r="V189" s="147"/>
      <c r="W189" s="147"/>
      <c r="X189" s="147"/>
      <c r="Y189" s="118">
        <v>1</v>
      </c>
      <c r="Z189" s="115"/>
      <c r="AA189" s="147"/>
      <c r="AB189" s="147"/>
      <c r="AC189" s="147"/>
      <c r="AD189" s="147">
        <v>1</v>
      </c>
      <c r="AE189" s="147"/>
      <c r="AF189" s="147"/>
      <c r="AG189" s="147"/>
      <c r="AH189" s="147"/>
      <c r="AI189" s="115"/>
    </row>
    <row r="190" spans="1:57" ht="138.75" customHeight="1">
      <c r="A190" s="27">
        <v>23</v>
      </c>
      <c r="B190" s="18"/>
      <c r="C190" s="18"/>
      <c r="D190" s="22"/>
      <c r="E190" s="101" t="s">
        <v>117</v>
      </c>
      <c r="F190" s="118"/>
      <c r="G190" s="118"/>
      <c r="H190" s="118" t="s">
        <v>216</v>
      </c>
      <c r="I190" s="118"/>
      <c r="J190" s="118"/>
      <c r="K190" s="115"/>
      <c r="L190" s="147"/>
      <c r="M190" s="147"/>
      <c r="N190" s="147"/>
      <c r="O190" s="118"/>
      <c r="P190" s="115"/>
      <c r="Q190" s="144"/>
      <c r="R190" s="144"/>
      <c r="S190" s="144"/>
      <c r="T190" s="118"/>
      <c r="U190" s="115"/>
      <c r="V190" s="144"/>
      <c r="W190" s="144"/>
      <c r="X190" s="144"/>
      <c r="Y190" s="118"/>
      <c r="Z190" s="115"/>
      <c r="AA190" s="144"/>
      <c r="AB190" s="144"/>
      <c r="AC190" s="144"/>
      <c r="AD190" s="144"/>
      <c r="AE190" s="144"/>
      <c r="AF190" s="144"/>
      <c r="AG190" s="144"/>
      <c r="AH190" s="144"/>
      <c r="AI190" s="115">
        <f t="shared" si="3"/>
        <v>0</v>
      </c>
    </row>
    <row r="191" spans="1:57" s="50" customFormat="1" ht="96" customHeight="1">
      <c r="A191" s="27"/>
      <c r="B191" s="18"/>
      <c r="C191" s="18"/>
      <c r="D191" s="41"/>
      <c r="E191" s="101" t="s">
        <v>324</v>
      </c>
      <c r="F191" s="118" t="s">
        <v>153</v>
      </c>
      <c r="G191" s="118"/>
      <c r="H191" s="118"/>
      <c r="I191" s="118"/>
      <c r="J191" s="118"/>
      <c r="K191" s="118"/>
      <c r="L191" s="147"/>
      <c r="M191" s="147"/>
      <c r="N191" s="147"/>
      <c r="O191" s="118"/>
      <c r="P191" s="118"/>
      <c r="Q191" s="147"/>
      <c r="R191" s="147"/>
      <c r="S191" s="147"/>
      <c r="T191" s="118"/>
      <c r="U191" s="118"/>
      <c r="V191" s="147"/>
      <c r="W191" s="147"/>
      <c r="X191" s="147"/>
      <c r="Y191" s="118"/>
      <c r="Z191" s="118"/>
      <c r="AA191" s="147"/>
      <c r="AB191" s="147"/>
      <c r="AC191" s="147"/>
      <c r="AD191" s="147"/>
      <c r="AE191" s="147"/>
      <c r="AF191" s="147"/>
      <c r="AG191" s="147"/>
      <c r="AH191" s="147"/>
      <c r="AI191" s="115">
        <f t="shared" si="3"/>
        <v>0</v>
      </c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</row>
    <row r="192" spans="1:57" s="50" customFormat="1" ht="125.25" customHeight="1">
      <c r="A192" s="272">
        <v>77</v>
      </c>
      <c r="B192" s="28"/>
      <c r="C192" s="284"/>
      <c r="D192" s="34"/>
      <c r="E192" s="224" t="s">
        <v>297</v>
      </c>
      <c r="F192" s="118" t="s">
        <v>145</v>
      </c>
      <c r="G192" s="118"/>
      <c r="H192" s="118" t="s">
        <v>216</v>
      </c>
      <c r="I192" s="118"/>
      <c r="J192" s="118">
        <v>20</v>
      </c>
      <c r="K192" s="118"/>
      <c r="L192" s="147"/>
      <c r="M192" s="147"/>
      <c r="N192" s="147"/>
      <c r="O192" s="118">
        <v>20</v>
      </c>
      <c r="P192" s="118"/>
      <c r="Q192" s="147"/>
      <c r="R192" s="147"/>
      <c r="S192" s="147"/>
      <c r="T192" s="118">
        <v>21</v>
      </c>
      <c r="U192" s="118"/>
      <c r="V192" s="147"/>
      <c r="W192" s="147"/>
      <c r="X192" s="147"/>
      <c r="Y192" s="118">
        <v>21</v>
      </c>
      <c r="Z192" s="118"/>
      <c r="AA192" s="147"/>
      <c r="AB192" s="147"/>
      <c r="AC192" s="147"/>
      <c r="AD192" s="147">
        <v>21</v>
      </c>
      <c r="AE192" s="147"/>
      <c r="AF192" s="147"/>
      <c r="AG192" s="147"/>
      <c r="AH192" s="147"/>
      <c r="AI192" s="115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</row>
    <row r="193" spans="1:57" s="50" customFormat="1" ht="28.5" customHeight="1">
      <c r="A193" s="273"/>
      <c r="B193" s="29"/>
      <c r="C193" s="285"/>
      <c r="D193" s="36"/>
      <c r="E193" s="224" t="s">
        <v>168</v>
      </c>
      <c r="F193" s="118" t="s">
        <v>169</v>
      </c>
      <c r="G193" s="118"/>
      <c r="H193" s="118"/>
      <c r="I193" s="118"/>
      <c r="J193" s="118">
        <v>550</v>
      </c>
      <c r="K193" s="118"/>
      <c r="L193" s="147"/>
      <c r="M193" s="147"/>
      <c r="N193" s="147"/>
      <c r="O193" s="118">
        <v>570</v>
      </c>
      <c r="P193" s="118"/>
      <c r="Q193" s="147"/>
      <c r="R193" s="147"/>
      <c r="S193" s="147"/>
      <c r="T193" s="118">
        <v>620</v>
      </c>
      <c r="U193" s="118"/>
      <c r="V193" s="147"/>
      <c r="W193" s="147"/>
      <c r="X193" s="147"/>
      <c r="Y193" s="118">
        <v>640</v>
      </c>
      <c r="Z193" s="118"/>
      <c r="AA193" s="147"/>
      <c r="AB193" s="147"/>
      <c r="AC193" s="147"/>
      <c r="AD193" s="147">
        <v>660</v>
      </c>
      <c r="AE193" s="147"/>
      <c r="AF193" s="147"/>
      <c r="AG193" s="147"/>
      <c r="AH193" s="147"/>
      <c r="AI193" s="115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</row>
    <row r="194" spans="1:57" ht="123" customHeight="1">
      <c r="A194" s="27">
        <v>78</v>
      </c>
      <c r="B194" s="18"/>
      <c r="C194" s="18"/>
      <c r="D194" s="40"/>
      <c r="E194" s="101" t="s">
        <v>298</v>
      </c>
      <c r="F194" s="118"/>
      <c r="G194" s="118"/>
      <c r="H194" s="118" t="s">
        <v>216</v>
      </c>
      <c r="I194" s="118"/>
      <c r="J194" s="118">
        <v>76</v>
      </c>
      <c r="K194" s="118"/>
      <c r="L194" s="147"/>
      <c r="M194" s="147"/>
      <c r="N194" s="147"/>
      <c r="O194" s="118">
        <v>79</v>
      </c>
      <c r="P194" s="118"/>
      <c r="Q194" s="147"/>
      <c r="R194" s="147"/>
      <c r="S194" s="147"/>
      <c r="T194" s="118">
        <v>83</v>
      </c>
      <c r="U194" s="118"/>
      <c r="V194" s="147"/>
      <c r="W194" s="147"/>
      <c r="X194" s="147"/>
      <c r="Y194" s="118">
        <v>86</v>
      </c>
      <c r="Z194" s="118"/>
      <c r="AA194" s="147"/>
      <c r="AB194" s="147"/>
      <c r="AC194" s="147"/>
      <c r="AD194" s="147">
        <v>89</v>
      </c>
      <c r="AE194" s="147"/>
      <c r="AF194" s="147"/>
      <c r="AG194" s="147"/>
      <c r="AH194" s="147"/>
      <c r="AI194" s="115"/>
    </row>
    <row r="195" spans="1:57" ht="93.75" customHeight="1">
      <c r="B195" s="18"/>
      <c r="C195" s="18"/>
      <c r="D195" s="40"/>
      <c r="E195" s="101" t="s">
        <v>341</v>
      </c>
      <c r="F195" s="118"/>
      <c r="G195" s="118"/>
      <c r="H195" s="118"/>
      <c r="I195" s="118"/>
      <c r="J195" s="118"/>
      <c r="K195" s="118"/>
      <c r="L195" s="147"/>
      <c r="M195" s="147"/>
      <c r="N195" s="147"/>
      <c r="O195" s="118"/>
      <c r="P195" s="118"/>
      <c r="Q195" s="147"/>
      <c r="R195" s="147"/>
      <c r="S195" s="147"/>
      <c r="T195" s="118"/>
      <c r="U195" s="118"/>
      <c r="V195" s="147"/>
      <c r="W195" s="147"/>
      <c r="X195" s="147"/>
      <c r="Y195" s="118"/>
      <c r="Z195" s="118"/>
      <c r="AA195" s="147"/>
      <c r="AB195" s="147"/>
      <c r="AC195" s="147"/>
      <c r="AD195" s="147"/>
      <c r="AE195" s="147"/>
      <c r="AF195" s="147"/>
      <c r="AG195" s="147"/>
      <c r="AH195" s="147"/>
      <c r="AI195" s="115">
        <f t="shared" si="3"/>
        <v>0</v>
      </c>
    </row>
    <row r="196" spans="1:57" s="50" customFormat="1" ht="69.75" customHeight="1">
      <c r="A196" s="27"/>
      <c r="B196" s="18"/>
      <c r="C196" s="18"/>
      <c r="D196" s="22"/>
      <c r="E196" s="101" t="s">
        <v>69</v>
      </c>
      <c r="F196" s="118"/>
      <c r="G196" s="118"/>
      <c r="H196" s="118"/>
      <c r="I196" s="118"/>
      <c r="J196" s="118"/>
      <c r="K196" s="118"/>
      <c r="L196" s="147"/>
      <c r="M196" s="147"/>
      <c r="N196" s="147"/>
      <c r="O196" s="118"/>
      <c r="P196" s="118"/>
      <c r="Q196" s="147"/>
      <c r="R196" s="147"/>
      <c r="S196" s="147"/>
      <c r="T196" s="118"/>
      <c r="U196" s="118"/>
      <c r="V196" s="147"/>
      <c r="W196" s="147"/>
      <c r="X196" s="147"/>
      <c r="Y196" s="118"/>
      <c r="Z196" s="118"/>
      <c r="AA196" s="147"/>
      <c r="AB196" s="147"/>
      <c r="AC196" s="147"/>
      <c r="AD196" s="147"/>
      <c r="AE196" s="147"/>
      <c r="AF196" s="147"/>
      <c r="AG196" s="147"/>
      <c r="AH196" s="147"/>
      <c r="AI196" s="115">
        <f t="shared" si="3"/>
        <v>0</v>
      </c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</row>
    <row r="197" spans="1:57" ht="87" customHeight="1" thickBot="1">
      <c r="A197" s="27">
        <v>24</v>
      </c>
      <c r="B197" s="18"/>
      <c r="C197" s="18"/>
      <c r="D197" s="22"/>
      <c r="E197" s="101" t="s">
        <v>70</v>
      </c>
      <c r="F197" s="118" t="s">
        <v>153</v>
      </c>
      <c r="G197" s="118"/>
      <c r="H197" s="118" t="s">
        <v>125</v>
      </c>
      <c r="I197" s="118"/>
      <c r="J197" s="118">
        <v>5.8</v>
      </c>
      <c r="K197" s="118"/>
      <c r="L197" s="225"/>
      <c r="M197" s="225"/>
      <c r="N197" s="225"/>
      <c r="O197" s="118">
        <v>5.7</v>
      </c>
      <c r="P197" s="118"/>
      <c r="Q197" s="225"/>
      <c r="R197" s="225"/>
      <c r="S197" s="225"/>
      <c r="T197" s="118">
        <v>5.6</v>
      </c>
      <c r="U197" s="118"/>
      <c r="V197" s="225"/>
      <c r="W197" s="225"/>
      <c r="X197" s="225"/>
      <c r="Y197" s="118">
        <v>5.5</v>
      </c>
      <c r="Z197" s="118"/>
      <c r="AA197" s="225"/>
      <c r="AB197" s="225"/>
      <c r="AC197" s="225"/>
      <c r="AD197" s="225">
        <v>5.4</v>
      </c>
      <c r="AE197" s="225"/>
      <c r="AF197" s="225"/>
      <c r="AG197" s="225"/>
      <c r="AH197" s="225"/>
      <c r="AI197" s="115"/>
    </row>
    <row r="198" spans="1:57" ht="88.5" customHeight="1" thickBot="1">
      <c r="B198" s="18"/>
      <c r="C198" s="18"/>
      <c r="D198" s="22"/>
      <c r="E198" s="236" t="s">
        <v>71</v>
      </c>
      <c r="F198" s="118" t="s">
        <v>153</v>
      </c>
      <c r="G198" s="118"/>
      <c r="H198" s="118" t="s">
        <v>125</v>
      </c>
      <c r="I198" s="118"/>
      <c r="J198" s="118">
        <v>6.7</v>
      </c>
      <c r="K198" s="118"/>
      <c r="L198" s="225"/>
      <c r="M198" s="225"/>
      <c r="N198" s="225"/>
      <c r="O198" s="118">
        <v>6.6</v>
      </c>
      <c r="P198" s="118"/>
      <c r="Q198" s="225"/>
      <c r="R198" s="225"/>
      <c r="S198" s="225"/>
      <c r="T198" s="118">
        <v>6.5</v>
      </c>
      <c r="U198" s="118"/>
      <c r="V198" s="225"/>
      <c r="W198" s="225"/>
      <c r="X198" s="225"/>
      <c r="Y198" s="118">
        <v>6.4</v>
      </c>
      <c r="Z198" s="118"/>
      <c r="AA198" s="225"/>
      <c r="AB198" s="225"/>
      <c r="AC198" s="225"/>
      <c r="AD198" s="225">
        <v>6.3</v>
      </c>
      <c r="AE198" s="225"/>
      <c r="AF198" s="225"/>
      <c r="AG198" s="225"/>
      <c r="AH198" s="225"/>
      <c r="AI198" s="115"/>
    </row>
    <row r="199" spans="1:57" ht="84.75" customHeight="1" thickBot="1">
      <c r="B199" s="18"/>
      <c r="C199" s="18"/>
      <c r="D199" s="22"/>
      <c r="E199" s="237" t="s">
        <v>301</v>
      </c>
      <c r="F199" s="118" t="s">
        <v>153</v>
      </c>
      <c r="G199" s="118"/>
      <c r="H199" s="118" t="s">
        <v>125</v>
      </c>
      <c r="I199" s="118"/>
      <c r="J199" s="118">
        <v>3</v>
      </c>
      <c r="K199" s="118"/>
      <c r="L199" s="225"/>
      <c r="M199" s="225"/>
      <c r="N199" s="225"/>
      <c r="O199" s="118">
        <v>2.9</v>
      </c>
      <c r="P199" s="118"/>
      <c r="Q199" s="225"/>
      <c r="R199" s="225"/>
      <c r="S199" s="225"/>
      <c r="T199" s="118">
        <v>2.8</v>
      </c>
      <c r="U199" s="118"/>
      <c r="V199" s="225"/>
      <c r="W199" s="225"/>
      <c r="X199" s="225"/>
      <c r="Y199" s="118">
        <v>2.7</v>
      </c>
      <c r="Z199" s="118"/>
      <c r="AA199" s="225"/>
      <c r="AB199" s="225"/>
      <c r="AC199" s="225"/>
      <c r="AD199" s="225">
        <v>2.6</v>
      </c>
      <c r="AE199" s="225"/>
      <c r="AF199" s="225"/>
      <c r="AG199" s="225"/>
      <c r="AH199" s="225"/>
      <c r="AI199" s="115"/>
    </row>
    <row r="200" spans="1:57" s="50" customFormat="1" ht="111" customHeight="1">
      <c r="A200" s="27">
        <v>25</v>
      </c>
      <c r="B200" s="18"/>
      <c r="C200" s="18"/>
      <c r="D200" s="22"/>
      <c r="E200" s="101" t="s">
        <v>72</v>
      </c>
      <c r="F200" s="118" t="s">
        <v>145</v>
      </c>
      <c r="G200" s="118"/>
      <c r="H200" s="118"/>
      <c r="I200" s="118"/>
      <c r="J200" s="118">
        <v>6.5</v>
      </c>
      <c r="K200" s="115"/>
      <c r="L200" s="144"/>
      <c r="M200" s="144"/>
      <c r="N200" s="144"/>
      <c r="O200" s="118">
        <v>6.5</v>
      </c>
      <c r="P200" s="115"/>
      <c r="Q200" s="144"/>
      <c r="R200" s="144"/>
      <c r="S200" s="144"/>
      <c r="T200" s="118">
        <v>6.5</v>
      </c>
      <c r="U200" s="115"/>
      <c r="V200" s="144"/>
      <c r="W200" s="144"/>
      <c r="X200" s="144"/>
      <c r="Y200" s="118">
        <v>6</v>
      </c>
      <c r="Z200" s="115"/>
      <c r="AA200" s="144"/>
      <c r="AB200" s="144"/>
      <c r="AC200" s="144"/>
      <c r="AD200" s="144">
        <v>5.5</v>
      </c>
      <c r="AE200" s="144"/>
      <c r="AF200" s="144"/>
      <c r="AG200" s="144"/>
      <c r="AH200" s="144"/>
      <c r="AI200" s="115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</row>
    <row r="201" spans="1:57" ht="51" customHeight="1">
      <c r="B201" s="18"/>
      <c r="C201" s="18"/>
      <c r="D201" s="22"/>
      <c r="E201" s="238" t="s">
        <v>263</v>
      </c>
      <c r="F201" s="118"/>
      <c r="G201" s="118"/>
      <c r="H201" s="118"/>
      <c r="I201" s="118"/>
      <c r="J201" s="118"/>
      <c r="K201" s="118"/>
      <c r="L201" s="147"/>
      <c r="M201" s="147"/>
      <c r="N201" s="147"/>
      <c r="O201" s="118"/>
      <c r="P201" s="118"/>
      <c r="Q201" s="147"/>
      <c r="R201" s="147"/>
      <c r="S201" s="147"/>
      <c r="T201" s="118"/>
      <c r="U201" s="118"/>
      <c r="V201" s="147"/>
      <c r="W201" s="147"/>
      <c r="X201" s="147"/>
      <c r="Y201" s="118"/>
      <c r="Z201" s="118"/>
      <c r="AA201" s="147"/>
      <c r="AB201" s="147"/>
      <c r="AC201" s="147"/>
      <c r="AD201" s="147"/>
      <c r="AE201" s="147"/>
      <c r="AF201" s="147"/>
      <c r="AG201" s="147"/>
      <c r="AH201" s="147"/>
      <c r="AI201" s="115">
        <f t="shared" ref="AI201:AI245" si="4">J201+O201+T201+Y201+AD201</f>
        <v>0</v>
      </c>
    </row>
    <row r="202" spans="1:57" ht="92.25" customHeight="1">
      <c r="A202" s="27">
        <v>79</v>
      </c>
      <c r="B202" s="18"/>
      <c r="C202" s="18"/>
      <c r="D202" s="22"/>
      <c r="E202" s="101" t="s">
        <v>73</v>
      </c>
      <c r="F202" s="118" t="s">
        <v>145</v>
      </c>
      <c r="G202" s="118"/>
      <c r="H202" s="118"/>
      <c r="I202" s="118"/>
      <c r="J202" s="118">
        <v>6.5</v>
      </c>
      <c r="K202" s="118"/>
      <c r="L202" s="147"/>
      <c r="M202" s="147"/>
      <c r="N202" s="147"/>
      <c r="O202" s="118">
        <v>6.5</v>
      </c>
      <c r="P202" s="118"/>
      <c r="Q202" s="147"/>
      <c r="R202" s="147"/>
      <c r="S202" s="147"/>
      <c r="T202" s="118">
        <v>6.5</v>
      </c>
      <c r="U202" s="118"/>
      <c r="V202" s="147"/>
      <c r="W202" s="147"/>
      <c r="X202" s="147"/>
      <c r="Y202" s="115">
        <v>6</v>
      </c>
      <c r="Z202" s="118"/>
      <c r="AA202" s="147"/>
      <c r="AB202" s="147"/>
      <c r="AC202" s="147"/>
      <c r="AD202" s="147">
        <v>6</v>
      </c>
      <c r="AE202" s="147"/>
      <c r="AF202" s="147"/>
      <c r="AG202" s="147"/>
      <c r="AH202" s="147"/>
      <c r="AI202" s="115"/>
    </row>
    <row r="203" spans="1:57" ht="89.25" customHeight="1">
      <c r="B203" s="18"/>
      <c r="C203" s="18"/>
      <c r="D203" s="22"/>
      <c r="E203" s="101" t="s">
        <v>162</v>
      </c>
      <c r="F203" s="118"/>
      <c r="G203" s="118"/>
      <c r="H203" s="118"/>
      <c r="I203" s="118"/>
      <c r="J203" s="118"/>
      <c r="K203" s="118"/>
      <c r="L203" s="147"/>
      <c r="M203" s="147"/>
      <c r="N203" s="147"/>
      <c r="O203" s="118"/>
      <c r="P203" s="118"/>
      <c r="Q203" s="147"/>
      <c r="R203" s="147"/>
      <c r="S203" s="147"/>
      <c r="T203" s="118"/>
      <c r="U203" s="118"/>
      <c r="V203" s="147"/>
      <c r="W203" s="147"/>
      <c r="X203" s="147"/>
      <c r="Y203" s="118"/>
      <c r="Z203" s="118"/>
      <c r="AA203" s="147"/>
      <c r="AB203" s="147"/>
      <c r="AC203" s="147"/>
      <c r="AD203" s="147"/>
      <c r="AE203" s="147"/>
      <c r="AF203" s="147"/>
      <c r="AG203" s="147"/>
      <c r="AH203" s="147"/>
      <c r="AI203" s="115">
        <f t="shared" si="4"/>
        <v>0</v>
      </c>
    </row>
    <row r="204" spans="1:57" ht="67.5" customHeight="1">
      <c r="A204" s="27">
        <v>26</v>
      </c>
      <c r="B204" s="18"/>
      <c r="C204" s="18"/>
      <c r="D204" s="22"/>
      <c r="E204" s="101" t="s">
        <v>302</v>
      </c>
      <c r="F204" s="118"/>
      <c r="G204" s="118"/>
      <c r="H204" s="118"/>
      <c r="I204" s="118"/>
      <c r="J204" s="118"/>
      <c r="K204" s="118"/>
      <c r="L204" s="147"/>
      <c r="M204" s="147"/>
      <c r="N204" s="147"/>
      <c r="O204" s="118"/>
      <c r="P204" s="118"/>
      <c r="Q204" s="147"/>
      <c r="R204" s="147"/>
      <c r="S204" s="147"/>
      <c r="T204" s="118"/>
      <c r="U204" s="118"/>
      <c r="V204" s="147"/>
      <c r="W204" s="147"/>
      <c r="X204" s="147"/>
      <c r="Y204" s="118"/>
      <c r="Z204" s="118"/>
      <c r="AA204" s="147"/>
      <c r="AB204" s="147"/>
      <c r="AC204" s="147"/>
      <c r="AD204" s="147"/>
      <c r="AE204" s="147"/>
      <c r="AF204" s="147"/>
      <c r="AG204" s="147"/>
      <c r="AH204" s="147"/>
      <c r="AI204" s="115">
        <f t="shared" si="4"/>
        <v>0</v>
      </c>
    </row>
    <row r="205" spans="1:57" ht="84.75" customHeight="1">
      <c r="A205" s="27">
        <v>512</v>
      </c>
      <c r="B205" s="18"/>
      <c r="C205" s="18" t="s">
        <v>28</v>
      </c>
      <c r="D205" s="22"/>
      <c r="E205" s="101" t="s">
        <v>130</v>
      </c>
      <c r="F205" s="118" t="s">
        <v>180</v>
      </c>
      <c r="G205" s="118"/>
      <c r="H205" s="118" t="s">
        <v>215</v>
      </c>
      <c r="I205" s="118"/>
      <c r="J205" s="115">
        <v>1</v>
      </c>
      <c r="K205" s="146" t="s">
        <v>16</v>
      </c>
      <c r="L205" s="147">
        <v>122</v>
      </c>
      <c r="M205" s="147">
        <v>6</v>
      </c>
      <c r="N205" s="147">
        <v>0</v>
      </c>
      <c r="O205" s="165">
        <v>1.9930000000000001</v>
      </c>
      <c r="P205" s="146" t="s">
        <v>16</v>
      </c>
      <c r="Q205" s="147">
        <v>122</v>
      </c>
      <c r="R205" s="147">
        <v>6</v>
      </c>
      <c r="S205" s="147">
        <v>0</v>
      </c>
      <c r="T205" s="115">
        <v>4.5</v>
      </c>
      <c r="U205" s="146" t="s">
        <v>16</v>
      </c>
      <c r="V205" s="147">
        <v>122</v>
      </c>
      <c r="W205" s="147">
        <v>6</v>
      </c>
      <c r="X205" s="147">
        <v>0</v>
      </c>
      <c r="Y205" s="118"/>
      <c r="Z205" s="118"/>
      <c r="AA205" s="147"/>
      <c r="AB205" s="147"/>
      <c r="AC205" s="147"/>
      <c r="AD205" s="147"/>
      <c r="AE205" s="147"/>
      <c r="AF205" s="147"/>
      <c r="AG205" s="147"/>
      <c r="AH205" s="147"/>
      <c r="AI205" s="115">
        <f t="shared" si="4"/>
        <v>7.4930000000000003</v>
      </c>
    </row>
    <row r="206" spans="1:57" ht="137.25" customHeight="1">
      <c r="A206" s="27">
        <v>80</v>
      </c>
      <c r="B206" s="18"/>
      <c r="C206" s="18"/>
      <c r="D206" s="22"/>
      <c r="E206" s="101" t="s">
        <v>303</v>
      </c>
      <c r="F206" s="118"/>
      <c r="G206" s="118"/>
      <c r="H206" s="118"/>
      <c r="I206" s="118"/>
      <c r="J206" s="118"/>
      <c r="K206" s="118"/>
      <c r="L206" s="147"/>
      <c r="M206" s="147"/>
      <c r="N206" s="147"/>
      <c r="O206" s="118"/>
      <c r="P206" s="118"/>
      <c r="Q206" s="147"/>
      <c r="R206" s="147"/>
      <c r="S206" s="147"/>
      <c r="T206" s="118"/>
      <c r="U206" s="118"/>
      <c r="V206" s="147"/>
      <c r="W206" s="147"/>
      <c r="X206" s="147"/>
      <c r="Y206" s="118"/>
      <c r="Z206" s="118"/>
      <c r="AA206" s="147"/>
      <c r="AB206" s="147"/>
      <c r="AC206" s="147"/>
      <c r="AD206" s="147"/>
      <c r="AE206" s="147"/>
      <c r="AF206" s="147"/>
      <c r="AG206" s="147"/>
      <c r="AH206" s="147"/>
      <c r="AI206" s="115">
        <f t="shared" si="4"/>
        <v>0</v>
      </c>
    </row>
    <row r="207" spans="1:57" ht="47.25" customHeight="1">
      <c r="B207" s="18"/>
      <c r="C207" s="18"/>
      <c r="D207" s="22"/>
      <c r="E207" s="101" t="s">
        <v>343</v>
      </c>
      <c r="F207" s="118"/>
      <c r="G207" s="118"/>
      <c r="H207" s="118"/>
      <c r="I207" s="118"/>
      <c r="J207" s="118"/>
      <c r="K207" s="118"/>
      <c r="L207" s="147"/>
      <c r="M207" s="147"/>
      <c r="N207" s="147"/>
      <c r="O207" s="118"/>
      <c r="P207" s="118"/>
      <c r="Q207" s="147"/>
      <c r="R207" s="147"/>
      <c r="S207" s="147"/>
      <c r="T207" s="118"/>
      <c r="U207" s="118"/>
      <c r="V207" s="147"/>
      <c r="W207" s="147"/>
      <c r="X207" s="147"/>
      <c r="Y207" s="118"/>
      <c r="Z207" s="118"/>
      <c r="AA207" s="147"/>
      <c r="AB207" s="147"/>
      <c r="AC207" s="147"/>
      <c r="AD207" s="147"/>
      <c r="AE207" s="147"/>
      <c r="AF207" s="147"/>
      <c r="AG207" s="147"/>
      <c r="AH207" s="147"/>
      <c r="AI207" s="115">
        <f t="shared" si="4"/>
        <v>0</v>
      </c>
    </row>
    <row r="208" spans="1:57" ht="77.25" customHeight="1">
      <c r="B208" s="18"/>
      <c r="C208" s="18"/>
      <c r="D208" s="22"/>
      <c r="E208" s="101" t="s">
        <v>74</v>
      </c>
      <c r="F208" s="118"/>
      <c r="G208" s="118"/>
      <c r="H208" s="118"/>
      <c r="I208" s="118"/>
      <c r="J208" s="118"/>
      <c r="K208" s="118"/>
      <c r="L208" s="147"/>
      <c r="M208" s="147"/>
      <c r="N208" s="147"/>
      <c r="O208" s="118"/>
      <c r="P208" s="118"/>
      <c r="Q208" s="147"/>
      <c r="R208" s="147"/>
      <c r="S208" s="147"/>
      <c r="T208" s="118"/>
      <c r="U208" s="118"/>
      <c r="V208" s="147"/>
      <c r="W208" s="147"/>
      <c r="X208" s="147"/>
      <c r="Y208" s="118"/>
      <c r="Z208" s="118"/>
      <c r="AA208" s="147"/>
      <c r="AB208" s="147"/>
      <c r="AC208" s="147"/>
      <c r="AD208" s="147"/>
      <c r="AE208" s="147"/>
      <c r="AF208" s="147"/>
      <c r="AG208" s="147"/>
      <c r="AH208" s="147"/>
      <c r="AI208" s="115">
        <f t="shared" si="4"/>
        <v>0</v>
      </c>
    </row>
    <row r="209" spans="1:57" ht="72" customHeight="1">
      <c r="A209" s="27">
        <v>28</v>
      </c>
      <c r="B209" s="18"/>
      <c r="C209" s="18" t="s">
        <v>141</v>
      </c>
      <c r="D209" s="22"/>
      <c r="E209" s="101" t="s">
        <v>75</v>
      </c>
      <c r="F209" s="118"/>
      <c r="G209" s="118"/>
      <c r="H209" s="118"/>
      <c r="I209" s="118"/>
      <c r="J209" s="118">
        <v>101</v>
      </c>
      <c r="K209" s="118"/>
      <c r="L209" s="147"/>
      <c r="M209" s="147"/>
      <c r="N209" s="147"/>
      <c r="O209" s="118">
        <v>101</v>
      </c>
      <c r="P209" s="118"/>
      <c r="Q209" s="147"/>
      <c r="R209" s="147"/>
      <c r="S209" s="147"/>
      <c r="T209" s="118">
        <v>101</v>
      </c>
      <c r="U209" s="118"/>
      <c r="V209" s="147"/>
      <c r="W209" s="147"/>
      <c r="X209" s="147"/>
      <c r="Y209" s="118">
        <v>101</v>
      </c>
      <c r="Z209" s="118"/>
      <c r="AA209" s="147"/>
      <c r="AB209" s="147"/>
      <c r="AC209" s="147"/>
      <c r="AD209" s="147">
        <v>101</v>
      </c>
      <c r="AE209" s="147"/>
      <c r="AF209" s="147"/>
      <c r="AG209" s="147"/>
      <c r="AH209" s="147"/>
      <c r="AI209" s="115">
        <f t="shared" si="4"/>
        <v>505</v>
      </c>
    </row>
    <row r="210" spans="1:57" s="49" customFormat="1" ht="38.25" customHeight="1" thickBot="1">
      <c r="A210" s="27">
        <v>82</v>
      </c>
      <c r="B210" s="18"/>
      <c r="C210" s="18" t="s">
        <v>142</v>
      </c>
      <c r="D210" s="40"/>
      <c r="E210" s="101" t="s">
        <v>307</v>
      </c>
      <c r="F210" s="130" t="s">
        <v>180</v>
      </c>
      <c r="G210" s="130"/>
      <c r="H210" s="130"/>
      <c r="I210" s="130"/>
      <c r="J210" s="210">
        <v>1310</v>
      </c>
      <c r="K210" s="130"/>
      <c r="L210" s="130"/>
      <c r="M210" s="130"/>
      <c r="N210" s="130"/>
      <c r="O210" s="210">
        <v>1323</v>
      </c>
      <c r="P210" s="130"/>
      <c r="Q210" s="130"/>
      <c r="R210" s="130"/>
      <c r="S210" s="130"/>
      <c r="T210" s="210">
        <v>1336</v>
      </c>
      <c r="U210" s="210"/>
      <c r="V210" s="210"/>
      <c r="W210" s="210"/>
      <c r="X210" s="210"/>
      <c r="Y210" s="210">
        <v>1349</v>
      </c>
      <c r="Z210" s="210"/>
      <c r="AA210" s="210"/>
      <c r="AB210" s="210"/>
      <c r="AC210" s="210"/>
      <c r="AD210" s="210">
        <v>1363</v>
      </c>
      <c r="AE210" s="210"/>
      <c r="AF210" s="210"/>
      <c r="AG210" s="210"/>
      <c r="AH210" s="210"/>
      <c r="AI210" s="115">
        <f t="shared" si="4"/>
        <v>6681</v>
      </c>
    </row>
    <row r="211" spans="1:57" s="49" customFormat="1" ht="90" thickBot="1">
      <c r="A211" s="27">
        <v>529</v>
      </c>
      <c r="B211" s="19"/>
      <c r="C211" s="18" t="s">
        <v>28</v>
      </c>
      <c r="D211" s="40"/>
      <c r="E211" s="101" t="s">
        <v>308</v>
      </c>
      <c r="F211" s="125" t="s">
        <v>180</v>
      </c>
      <c r="G211" s="113" t="s">
        <v>1</v>
      </c>
      <c r="H211" s="118" t="s">
        <v>18</v>
      </c>
      <c r="I211" s="125"/>
      <c r="J211" s="186">
        <v>98.951999999999998</v>
      </c>
      <c r="K211" s="115" t="s">
        <v>126</v>
      </c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15">
        <f t="shared" si="4"/>
        <v>98.951999999999998</v>
      </c>
    </row>
    <row r="212" spans="1:57" s="49" customFormat="1" ht="84" customHeight="1" thickBot="1">
      <c r="A212" s="27">
        <v>530</v>
      </c>
      <c r="B212" s="19"/>
      <c r="C212" s="18" t="s">
        <v>28</v>
      </c>
      <c r="D212" s="40"/>
      <c r="E212" s="101" t="s">
        <v>309</v>
      </c>
      <c r="F212" s="125" t="s">
        <v>180</v>
      </c>
      <c r="G212" s="113" t="s">
        <v>1</v>
      </c>
      <c r="H212" s="118" t="s">
        <v>18</v>
      </c>
      <c r="I212" s="125"/>
      <c r="J212" s="125">
        <v>6.2850000000000001</v>
      </c>
      <c r="K212" s="115" t="s">
        <v>126</v>
      </c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15">
        <f t="shared" si="4"/>
        <v>6.2850000000000001</v>
      </c>
    </row>
    <row r="213" spans="1:57" ht="80.25" customHeight="1">
      <c r="A213" s="27">
        <v>83</v>
      </c>
      <c r="B213" s="18"/>
      <c r="C213" s="18" t="s">
        <v>142</v>
      </c>
      <c r="D213" s="22"/>
      <c r="E213" s="101" t="s">
        <v>304</v>
      </c>
      <c r="F213" s="118" t="s">
        <v>197</v>
      </c>
      <c r="G213" s="118"/>
      <c r="H213" s="118"/>
      <c r="I213" s="118"/>
      <c r="J213" s="118">
        <v>3757</v>
      </c>
      <c r="K213" s="118"/>
      <c r="L213" s="147"/>
      <c r="M213" s="147"/>
      <c r="N213" s="147"/>
      <c r="O213" s="118">
        <v>4020</v>
      </c>
      <c r="P213" s="118"/>
      <c r="Q213" s="147"/>
      <c r="R213" s="147"/>
      <c r="S213" s="147"/>
      <c r="T213" s="118">
        <v>4301.3999999999996</v>
      </c>
      <c r="U213" s="118"/>
      <c r="V213" s="147"/>
      <c r="W213" s="147"/>
      <c r="X213" s="147"/>
      <c r="Y213" s="118">
        <v>4602.5</v>
      </c>
      <c r="Z213" s="118"/>
      <c r="AA213" s="147"/>
      <c r="AB213" s="147"/>
      <c r="AC213" s="147"/>
      <c r="AD213" s="147">
        <v>4295</v>
      </c>
      <c r="AE213" s="147"/>
      <c r="AF213" s="147"/>
      <c r="AG213" s="147"/>
      <c r="AH213" s="147"/>
      <c r="AI213" s="115"/>
    </row>
    <row r="214" spans="1:57" s="49" customFormat="1" ht="54.75" customHeight="1" thickBot="1">
      <c r="A214" s="27">
        <v>531</v>
      </c>
      <c r="B214" s="18"/>
      <c r="C214" s="18" t="s">
        <v>28</v>
      </c>
      <c r="D214" s="22"/>
      <c r="E214" s="101" t="s">
        <v>76</v>
      </c>
      <c r="F214" s="95" t="s">
        <v>160</v>
      </c>
      <c r="G214" s="95" t="s">
        <v>360</v>
      </c>
      <c r="H214" s="118" t="s">
        <v>18</v>
      </c>
      <c r="I214" s="118"/>
      <c r="J214" s="118">
        <v>3557</v>
      </c>
      <c r="K214" s="115"/>
      <c r="L214" s="144"/>
      <c r="M214" s="144"/>
      <c r="N214" s="144"/>
      <c r="O214" s="165"/>
      <c r="P214" s="115"/>
      <c r="Q214" s="144"/>
      <c r="R214" s="144"/>
      <c r="S214" s="144"/>
      <c r="T214" s="118"/>
      <c r="U214" s="115"/>
      <c r="V214" s="144"/>
      <c r="W214" s="144"/>
      <c r="X214" s="144"/>
      <c r="Y214" s="118"/>
      <c r="Z214" s="115"/>
      <c r="AA214" s="147"/>
      <c r="AB214" s="147"/>
      <c r="AC214" s="147"/>
      <c r="AD214" s="147"/>
      <c r="AE214" s="147"/>
      <c r="AF214" s="147"/>
      <c r="AG214" s="147"/>
      <c r="AH214" s="147"/>
      <c r="AI214" s="115"/>
    </row>
    <row r="215" spans="1:57" s="49" customFormat="1" ht="77.25" customHeight="1" thickBot="1">
      <c r="A215" s="27"/>
      <c r="B215" s="18"/>
      <c r="C215" s="18" t="s">
        <v>28</v>
      </c>
      <c r="D215" s="40"/>
      <c r="E215" s="159" t="s">
        <v>405</v>
      </c>
      <c r="F215" s="118" t="s">
        <v>180</v>
      </c>
      <c r="G215" s="113" t="s">
        <v>1</v>
      </c>
      <c r="H215" s="239" t="s">
        <v>404</v>
      </c>
      <c r="I215" s="114" t="s">
        <v>403</v>
      </c>
      <c r="J215" s="115">
        <v>5</v>
      </c>
      <c r="K215" s="115" t="s">
        <v>126</v>
      </c>
      <c r="L215" s="206">
        <v>468</v>
      </c>
      <c r="M215" s="144">
        <v>3</v>
      </c>
      <c r="N215" s="144">
        <v>0</v>
      </c>
      <c r="O215" s="193">
        <v>3.6</v>
      </c>
      <c r="P215" s="202" t="s">
        <v>205</v>
      </c>
      <c r="Q215" s="206">
        <v>468</v>
      </c>
      <c r="R215" s="144">
        <v>3</v>
      </c>
      <c r="S215" s="144">
        <v>0</v>
      </c>
      <c r="T215" s="165"/>
      <c r="U215" s="115"/>
      <c r="V215" s="144"/>
      <c r="W215" s="144"/>
      <c r="X215" s="144"/>
      <c r="Y215" s="118"/>
      <c r="Z215" s="115"/>
      <c r="AA215" s="144"/>
      <c r="AB215" s="144"/>
      <c r="AC215" s="144"/>
      <c r="AD215" s="118"/>
      <c r="AE215" s="115"/>
      <c r="AF215" s="147"/>
      <c r="AG215" s="147"/>
      <c r="AH215" s="147"/>
      <c r="AI215" s="115">
        <f t="shared" si="4"/>
        <v>8.6</v>
      </c>
    </row>
    <row r="216" spans="1:57" s="49" customFormat="1" ht="55.5" customHeight="1" thickBot="1">
      <c r="A216" s="150"/>
      <c r="B216" s="18"/>
      <c r="C216" s="18"/>
      <c r="D216" s="40"/>
      <c r="E216" s="94" t="s">
        <v>407</v>
      </c>
      <c r="F216" s="118" t="s">
        <v>180</v>
      </c>
      <c r="G216" s="113" t="s">
        <v>408</v>
      </c>
      <c r="H216" s="118" t="s">
        <v>378</v>
      </c>
      <c r="I216" s="148" t="s">
        <v>406</v>
      </c>
      <c r="J216" s="115">
        <v>160</v>
      </c>
      <c r="K216" s="115" t="s">
        <v>126</v>
      </c>
      <c r="L216" s="144">
        <v>123</v>
      </c>
      <c r="M216" s="145" t="s">
        <v>217</v>
      </c>
      <c r="N216" s="145" t="s">
        <v>409</v>
      </c>
      <c r="O216" s="115"/>
      <c r="P216" s="115"/>
      <c r="Q216" s="144"/>
      <c r="R216" s="144"/>
      <c r="S216" s="144"/>
      <c r="T216" s="115"/>
      <c r="U216" s="115"/>
      <c r="V216" s="144"/>
      <c r="W216" s="144"/>
      <c r="X216" s="144"/>
      <c r="Y216" s="115"/>
      <c r="Z216" s="115"/>
      <c r="AA216" s="144"/>
      <c r="AB216" s="144"/>
      <c r="AC216" s="144"/>
      <c r="AD216" s="115"/>
      <c r="AE216" s="115"/>
      <c r="AF216" s="147"/>
      <c r="AG216" s="147"/>
      <c r="AH216" s="147"/>
      <c r="AI216" s="115"/>
    </row>
    <row r="217" spans="1:57" ht="167.25" customHeight="1" thickBot="1">
      <c r="A217" s="27">
        <v>84</v>
      </c>
      <c r="B217" s="18"/>
      <c r="C217" s="18"/>
      <c r="D217" s="22"/>
      <c r="E217" s="159" t="s">
        <v>415</v>
      </c>
      <c r="F217" s="118" t="s">
        <v>180</v>
      </c>
      <c r="G217" s="113" t="s">
        <v>1</v>
      </c>
      <c r="H217" s="118" t="s">
        <v>5</v>
      </c>
      <c r="I217" s="114" t="s">
        <v>400</v>
      </c>
      <c r="J217" s="118"/>
      <c r="K217" s="115"/>
      <c r="L217" s="144"/>
      <c r="M217" s="145"/>
      <c r="N217" s="145"/>
      <c r="O217" s="115">
        <v>4.4000000000000004</v>
      </c>
      <c r="P217" s="115" t="s">
        <v>356</v>
      </c>
      <c r="Q217" s="144">
        <v>467</v>
      </c>
      <c r="R217" s="144">
        <v>3</v>
      </c>
      <c r="S217" s="144">
        <v>15</v>
      </c>
      <c r="T217" s="115"/>
      <c r="U217" s="115"/>
      <c r="V217" s="144"/>
      <c r="W217" s="144"/>
      <c r="X217" s="144"/>
      <c r="Y217" s="115" t="s">
        <v>436</v>
      </c>
      <c r="Z217" s="115"/>
      <c r="AA217" s="144"/>
      <c r="AB217" s="144"/>
      <c r="AC217" s="144"/>
      <c r="AD217" s="115"/>
      <c r="AE217" s="115"/>
      <c r="AF217" s="147"/>
      <c r="AG217" s="147"/>
      <c r="AH217" s="147"/>
      <c r="AI217" s="115" t="e">
        <f t="shared" si="4"/>
        <v>#VALUE!</v>
      </c>
    </row>
    <row r="218" spans="1:57" ht="120" customHeight="1" thickBot="1">
      <c r="A218" s="124"/>
      <c r="B218" s="18"/>
      <c r="C218" s="18"/>
      <c r="D218" s="22"/>
      <c r="E218" s="126" t="s">
        <v>443</v>
      </c>
      <c r="F218" s="118" t="s">
        <v>180</v>
      </c>
      <c r="G218" s="113" t="s">
        <v>1</v>
      </c>
      <c r="H218" s="118" t="s">
        <v>5</v>
      </c>
      <c r="I218" s="114" t="s">
        <v>107</v>
      </c>
      <c r="J218" s="118"/>
      <c r="K218" s="115"/>
      <c r="L218" s="144"/>
      <c r="M218" s="145"/>
      <c r="N218" s="145"/>
      <c r="O218" s="115">
        <v>4.2</v>
      </c>
      <c r="P218" s="115" t="s">
        <v>356</v>
      </c>
      <c r="Q218" s="144">
        <v>467</v>
      </c>
      <c r="R218" s="144">
        <v>4</v>
      </c>
      <c r="S218" s="144">
        <v>15</v>
      </c>
      <c r="T218" s="115"/>
      <c r="U218" s="115"/>
      <c r="V218" s="144"/>
      <c r="W218" s="144"/>
      <c r="X218" s="144"/>
      <c r="Y218" s="115"/>
      <c r="Z218" s="115"/>
      <c r="AA218" s="144"/>
      <c r="AB218" s="144"/>
      <c r="AC218" s="144"/>
      <c r="AD218" s="115"/>
      <c r="AE218" s="115"/>
      <c r="AF218" s="147"/>
      <c r="AG218" s="147"/>
      <c r="AH218" s="147"/>
      <c r="AI218" s="115"/>
    </row>
    <row r="219" spans="1:57" ht="120" customHeight="1" thickBot="1">
      <c r="A219" s="172"/>
      <c r="B219" s="18"/>
      <c r="C219" s="18"/>
      <c r="D219" s="22"/>
      <c r="E219" s="126" t="s">
        <v>442</v>
      </c>
      <c r="F219" s="118" t="s">
        <v>180</v>
      </c>
      <c r="G219" s="113" t="s">
        <v>1</v>
      </c>
      <c r="H219" s="118" t="s">
        <v>5</v>
      </c>
      <c r="I219" s="116" t="s">
        <v>112</v>
      </c>
      <c r="J219" s="118"/>
      <c r="K219" s="115"/>
      <c r="L219" s="144"/>
      <c r="M219" s="145"/>
      <c r="N219" s="145"/>
      <c r="O219" s="115"/>
      <c r="P219" s="115"/>
      <c r="Q219" s="144"/>
      <c r="R219" s="144"/>
      <c r="S219" s="144"/>
      <c r="T219" s="240">
        <v>0.71299999999999997</v>
      </c>
      <c r="U219" s="121" t="s">
        <v>328</v>
      </c>
      <c r="V219" s="144">
        <v>467</v>
      </c>
      <c r="W219" s="144">
        <v>7</v>
      </c>
      <c r="X219" s="144">
        <v>0</v>
      </c>
      <c r="Y219" s="115"/>
      <c r="Z219" s="115"/>
      <c r="AA219" s="144"/>
      <c r="AB219" s="144"/>
      <c r="AC219" s="144"/>
      <c r="AD219" s="115"/>
      <c r="AE219" s="115"/>
      <c r="AF219" s="147"/>
      <c r="AG219" s="147"/>
      <c r="AH219" s="147"/>
      <c r="AI219" s="115"/>
    </row>
    <row r="220" spans="1:57" ht="69" customHeight="1">
      <c r="A220" s="172"/>
      <c r="B220" s="18"/>
      <c r="C220" s="18"/>
      <c r="D220" s="22"/>
      <c r="E220" s="139" t="s">
        <v>439</v>
      </c>
      <c r="F220" s="118"/>
      <c r="G220" s="176"/>
      <c r="H220" s="118"/>
      <c r="I220" s="116" t="s">
        <v>112</v>
      </c>
      <c r="J220" s="118"/>
      <c r="K220" s="115"/>
      <c r="L220" s="144"/>
      <c r="M220" s="145"/>
      <c r="N220" s="145"/>
      <c r="O220" s="115"/>
      <c r="P220" s="115"/>
      <c r="Q220" s="144"/>
      <c r="R220" s="144"/>
      <c r="S220" s="144"/>
      <c r="T220" s="240">
        <v>257.642</v>
      </c>
      <c r="U220" s="121" t="s">
        <v>328</v>
      </c>
      <c r="V220" s="144">
        <v>467</v>
      </c>
      <c r="W220" s="144">
        <v>8</v>
      </c>
      <c r="X220" s="144">
        <v>0</v>
      </c>
      <c r="Y220" s="115"/>
      <c r="Z220" s="115"/>
      <c r="AA220" s="144"/>
      <c r="AB220" s="144"/>
      <c r="AC220" s="144"/>
      <c r="AD220" s="115"/>
      <c r="AE220" s="115"/>
      <c r="AF220" s="147"/>
      <c r="AG220" s="147"/>
      <c r="AH220" s="147"/>
      <c r="AI220" s="115"/>
    </row>
    <row r="221" spans="1:57" s="50" customFormat="1" ht="72" customHeight="1">
      <c r="A221" s="27"/>
      <c r="B221" s="18"/>
      <c r="C221" s="18"/>
      <c r="D221" s="22"/>
      <c r="E221" s="101" t="s">
        <v>119</v>
      </c>
      <c r="F221" s="118"/>
      <c r="G221" s="118"/>
      <c r="H221" s="118"/>
      <c r="I221" s="118"/>
      <c r="J221" s="118"/>
      <c r="K221" s="118"/>
      <c r="L221" s="147"/>
      <c r="M221" s="147"/>
      <c r="N221" s="147"/>
      <c r="O221" s="118"/>
      <c r="P221" s="118"/>
      <c r="Q221" s="147"/>
      <c r="R221" s="147"/>
      <c r="S221" s="147"/>
      <c r="T221" s="118"/>
      <c r="U221" s="118"/>
      <c r="V221" s="147"/>
      <c r="W221" s="147"/>
      <c r="X221" s="147"/>
      <c r="Y221" s="118"/>
      <c r="Z221" s="118"/>
      <c r="AA221" s="147"/>
      <c r="AB221" s="147"/>
      <c r="AC221" s="147"/>
      <c r="AD221" s="147"/>
      <c r="AE221" s="147"/>
      <c r="AF221" s="147"/>
      <c r="AG221" s="147"/>
      <c r="AH221" s="147"/>
      <c r="AI221" s="115">
        <f t="shared" si="4"/>
        <v>0</v>
      </c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</row>
    <row r="222" spans="1:57" s="50" customFormat="1" ht="111.75" customHeight="1">
      <c r="A222" s="27">
        <v>29</v>
      </c>
      <c r="B222" s="18"/>
      <c r="C222" s="18"/>
      <c r="D222" s="22"/>
      <c r="E222" s="101" t="s">
        <v>449</v>
      </c>
      <c r="F222" s="118" t="s">
        <v>153</v>
      </c>
      <c r="G222" s="118"/>
      <c r="H222" s="118" t="s">
        <v>345</v>
      </c>
      <c r="I222" s="118" t="s">
        <v>110</v>
      </c>
      <c r="J222" s="118">
        <v>40</v>
      </c>
      <c r="K222" s="118"/>
      <c r="L222" s="147"/>
      <c r="M222" s="147"/>
      <c r="N222" s="147"/>
      <c r="O222" s="118">
        <v>45</v>
      </c>
      <c r="P222" s="118"/>
      <c r="Q222" s="147"/>
      <c r="R222" s="147"/>
      <c r="S222" s="147"/>
      <c r="T222" s="118">
        <v>50</v>
      </c>
      <c r="U222" s="118"/>
      <c r="V222" s="147"/>
      <c r="W222" s="147"/>
      <c r="X222" s="147"/>
      <c r="Y222" s="118">
        <v>55</v>
      </c>
      <c r="Z222" s="118"/>
      <c r="AA222" s="147"/>
      <c r="AB222" s="147"/>
      <c r="AC222" s="147"/>
      <c r="AD222" s="147">
        <v>60</v>
      </c>
      <c r="AE222" s="147"/>
      <c r="AF222" s="147"/>
      <c r="AG222" s="147"/>
      <c r="AH222" s="147"/>
      <c r="AI222" s="115"/>
      <c r="AJ222" s="53"/>
      <c r="AK222" s="53"/>
      <c r="AL222" s="53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</row>
    <row r="223" spans="1:57" s="50" customFormat="1" ht="114" customHeight="1">
      <c r="A223" s="27">
        <v>85</v>
      </c>
      <c r="B223" s="18"/>
      <c r="C223" s="18"/>
      <c r="D223" s="22"/>
      <c r="E223" s="224" t="s">
        <v>310</v>
      </c>
      <c r="F223" s="118" t="s">
        <v>146</v>
      </c>
      <c r="G223" s="118"/>
      <c r="H223" s="118" t="s">
        <v>345</v>
      </c>
      <c r="I223" s="118" t="s">
        <v>110</v>
      </c>
      <c r="J223" s="118">
        <v>25.5</v>
      </c>
      <c r="K223" s="118"/>
      <c r="L223" s="118"/>
      <c r="M223" s="118"/>
      <c r="N223" s="118"/>
      <c r="O223" s="118">
        <v>28.7</v>
      </c>
      <c r="P223" s="118"/>
      <c r="Q223" s="118"/>
      <c r="R223" s="118"/>
      <c r="S223" s="118"/>
      <c r="T223" s="118">
        <v>31.9</v>
      </c>
      <c r="U223" s="118"/>
      <c r="V223" s="118"/>
      <c r="W223" s="118"/>
      <c r="X223" s="118"/>
      <c r="Y223" s="118">
        <v>35.1</v>
      </c>
      <c r="Z223" s="118"/>
      <c r="AA223" s="118"/>
      <c r="AB223" s="118"/>
      <c r="AC223" s="118"/>
      <c r="AD223" s="118">
        <v>38.299999999999997</v>
      </c>
      <c r="AE223" s="118"/>
      <c r="AF223" s="118"/>
      <c r="AG223" s="118"/>
      <c r="AH223" s="118"/>
      <c r="AI223" s="115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</row>
    <row r="224" spans="1:57" s="50" customFormat="1" ht="74.25" customHeight="1">
      <c r="A224" s="27"/>
      <c r="B224" s="18"/>
      <c r="C224" s="18"/>
      <c r="D224" s="22"/>
      <c r="E224" s="101" t="s">
        <v>77</v>
      </c>
      <c r="F224" s="118"/>
      <c r="G224" s="118"/>
      <c r="H224" s="118"/>
      <c r="I224" s="118"/>
      <c r="J224" s="118"/>
      <c r="K224" s="118"/>
      <c r="L224" s="147"/>
      <c r="M224" s="147"/>
      <c r="N224" s="147"/>
      <c r="O224" s="118"/>
      <c r="P224" s="118"/>
      <c r="Q224" s="147"/>
      <c r="R224" s="147"/>
      <c r="S224" s="147"/>
      <c r="T224" s="118"/>
      <c r="U224" s="118"/>
      <c r="V224" s="147"/>
      <c r="W224" s="147"/>
      <c r="X224" s="147"/>
      <c r="Y224" s="118"/>
      <c r="Z224" s="118"/>
      <c r="AA224" s="147"/>
      <c r="AB224" s="147"/>
      <c r="AC224" s="147"/>
      <c r="AD224" s="147"/>
      <c r="AE224" s="147"/>
      <c r="AF224" s="147"/>
      <c r="AG224" s="147"/>
      <c r="AH224" s="147"/>
      <c r="AI224" s="115">
        <f t="shared" si="4"/>
        <v>0</v>
      </c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</row>
    <row r="225" spans="1:57" ht="81" customHeight="1" thickBot="1">
      <c r="A225" s="27">
        <v>87</v>
      </c>
      <c r="B225" s="18"/>
      <c r="C225" s="18"/>
      <c r="D225" s="22"/>
      <c r="E225" s="101" t="s">
        <v>0</v>
      </c>
      <c r="F225" s="118" t="s">
        <v>146</v>
      </c>
      <c r="G225" s="118"/>
      <c r="H225" s="118"/>
      <c r="I225" s="118"/>
      <c r="J225" s="118"/>
      <c r="K225" s="118"/>
      <c r="L225" s="147"/>
      <c r="M225" s="147"/>
      <c r="N225" s="147"/>
      <c r="O225" s="118"/>
      <c r="P225" s="118"/>
      <c r="Q225" s="147"/>
      <c r="R225" s="147"/>
      <c r="S225" s="147"/>
      <c r="T225" s="118"/>
      <c r="U225" s="118"/>
      <c r="V225" s="147"/>
      <c r="W225" s="147"/>
      <c r="X225" s="147"/>
      <c r="Y225" s="118"/>
      <c r="Z225" s="118"/>
      <c r="AA225" s="147"/>
      <c r="AB225" s="147"/>
      <c r="AC225" s="147"/>
      <c r="AD225" s="147"/>
      <c r="AE225" s="147"/>
      <c r="AF225" s="147"/>
      <c r="AG225" s="147"/>
      <c r="AH225" s="147"/>
      <c r="AI225" s="115">
        <f t="shared" si="4"/>
        <v>0</v>
      </c>
    </row>
    <row r="226" spans="1:57" ht="66.75" customHeight="1" thickBot="1">
      <c r="B226" s="18"/>
      <c r="C226" s="18" t="s">
        <v>28</v>
      </c>
      <c r="D226" s="22"/>
      <c r="E226" s="101" t="s">
        <v>312</v>
      </c>
      <c r="F226" s="118" t="s">
        <v>180</v>
      </c>
      <c r="G226" s="113" t="s">
        <v>1</v>
      </c>
      <c r="H226" s="118" t="s">
        <v>345</v>
      </c>
      <c r="I226" s="118" t="s">
        <v>110</v>
      </c>
      <c r="J226" s="115">
        <v>50</v>
      </c>
      <c r="K226" s="146" t="s">
        <v>16</v>
      </c>
      <c r="L226" s="147">
        <v>458</v>
      </c>
      <c r="M226" s="147">
        <v>23</v>
      </c>
      <c r="N226" s="147">
        <v>0</v>
      </c>
      <c r="O226" s="115">
        <v>40.299999999999997</v>
      </c>
      <c r="P226" s="146" t="s">
        <v>16</v>
      </c>
      <c r="Q226" s="147">
        <v>458</v>
      </c>
      <c r="R226" s="147">
        <v>23</v>
      </c>
      <c r="S226" s="147">
        <v>0</v>
      </c>
      <c r="T226" s="115">
        <v>28</v>
      </c>
      <c r="U226" s="121" t="s">
        <v>328</v>
      </c>
      <c r="V226" s="147">
        <v>458</v>
      </c>
      <c r="W226" s="147">
        <v>23</v>
      </c>
      <c r="X226" s="147">
        <v>0</v>
      </c>
      <c r="Y226" s="118"/>
      <c r="Z226" s="118"/>
      <c r="AA226" s="147"/>
      <c r="AB226" s="147"/>
      <c r="AC226" s="147"/>
      <c r="AD226" s="147"/>
      <c r="AE226" s="147"/>
      <c r="AF226" s="147"/>
      <c r="AG226" s="147"/>
      <c r="AH226" s="147"/>
      <c r="AI226" s="115">
        <f t="shared" si="4"/>
        <v>118.3</v>
      </c>
    </row>
    <row r="227" spans="1:57" ht="117.75" customHeight="1" thickBot="1">
      <c r="B227" s="18"/>
      <c r="C227" s="18" t="s">
        <v>28</v>
      </c>
      <c r="D227" s="22"/>
      <c r="E227" s="108" t="s">
        <v>376</v>
      </c>
      <c r="F227" s="118" t="s">
        <v>180</v>
      </c>
      <c r="G227" s="113" t="s">
        <v>1</v>
      </c>
      <c r="H227" s="108" t="s">
        <v>357</v>
      </c>
      <c r="I227" s="148" t="s">
        <v>110</v>
      </c>
      <c r="J227" s="115">
        <v>20</v>
      </c>
      <c r="K227" s="146" t="s">
        <v>16</v>
      </c>
      <c r="L227" s="147">
        <v>458</v>
      </c>
      <c r="M227" s="147">
        <v>23</v>
      </c>
      <c r="N227" s="147">
        <v>0</v>
      </c>
      <c r="O227" s="118"/>
      <c r="P227" s="118"/>
      <c r="Q227" s="147"/>
      <c r="R227" s="147"/>
      <c r="S227" s="147"/>
      <c r="T227" s="118"/>
      <c r="U227" s="118"/>
      <c r="V227" s="147"/>
      <c r="W227" s="147"/>
      <c r="X227" s="147"/>
      <c r="Y227" s="118"/>
      <c r="Z227" s="118"/>
      <c r="AA227" s="147"/>
      <c r="AB227" s="147"/>
      <c r="AC227" s="147"/>
      <c r="AD227" s="241"/>
      <c r="AE227" s="118"/>
      <c r="AF227" s="147"/>
      <c r="AG227" s="147"/>
      <c r="AH227" s="147"/>
      <c r="AI227" s="115">
        <f t="shared" si="4"/>
        <v>20</v>
      </c>
    </row>
    <row r="228" spans="1:57" ht="144.75" customHeight="1" thickBot="1">
      <c r="A228" s="90"/>
      <c r="B228" s="18"/>
      <c r="C228" s="18"/>
      <c r="D228" s="22"/>
      <c r="E228" s="102" t="s">
        <v>387</v>
      </c>
      <c r="F228" s="95" t="s">
        <v>180</v>
      </c>
      <c r="G228" s="96" t="s">
        <v>1</v>
      </c>
      <c r="H228" s="97" t="s">
        <v>384</v>
      </c>
      <c r="I228" s="97" t="s">
        <v>105</v>
      </c>
      <c r="J228" s="107">
        <v>7.2</v>
      </c>
      <c r="K228" s="242" t="s">
        <v>358</v>
      </c>
      <c r="L228" s="147"/>
      <c r="M228" s="147"/>
      <c r="N228" s="147"/>
      <c r="O228" s="118"/>
      <c r="P228" s="118"/>
      <c r="Q228" s="147"/>
      <c r="R228" s="147"/>
      <c r="S228" s="147"/>
      <c r="T228" s="243"/>
      <c r="U228" s="244"/>
      <c r="V228" s="147"/>
      <c r="W228" s="147"/>
      <c r="X228" s="147"/>
      <c r="Y228" s="118"/>
      <c r="Z228" s="118"/>
      <c r="AA228" s="147"/>
      <c r="AB228" s="147"/>
      <c r="AC228" s="147"/>
      <c r="AD228" s="147"/>
      <c r="AE228" s="147"/>
      <c r="AF228" s="147"/>
      <c r="AG228" s="147"/>
      <c r="AH228" s="147"/>
      <c r="AI228" s="115"/>
    </row>
    <row r="229" spans="1:57" ht="160.5" customHeight="1">
      <c r="A229" s="90"/>
      <c r="B229" s="18"/>
      <c r="C229" s="18"/>
      <c r="D229" s="22"/>
      <c r="E229" s="110" t="s">
        <v>388</v>
      </c>
      <c r="F229" s="95" t="s">
        <v>180</v>
      </c>
      <c r="G229" s="96" t="s">
        <v>1</v>
      </c>
      <c r="H229" s="97" t="s">
        <v>385</v>
      </c>
      <c r="I229" s="97" t="s">
        <v>105</v>
      </c>
      <c r="J229" s="106">
        <v>18</v>
      </c>
      <c r="K229" s="242" t="s">
        <v>358</v>
      </c>
      <c r="L229" s="147"/>
      <c r="M229" s="147"/>
      <c r="N229" s="147"/>
      <c r="O229" s="118"/>
      <c r="P229" s="118"/>
      <c r="Q229" s="147"/>
      <c r="R229" s="147"/>
      <c r="S229" s="147"/>
      <c r="T229" s="243"/>
      <c r="U229" s="244"/>
      <c r="V229" s="147"/>
      <c r="W229" s="147"/>
      <c r="X229" s="147"/>
      <c r="Y229" s="118"/>
      <c r="Z229" s="118"/>
      <c r="AA229" s="147"/>
      <c r="AB229" s="147"/>
      <c r="AC229" s="147"/>
      <c r="AD229" s="147"/>
      <c r="AE229" s="147"/>
      <c r="AF229" s="147"/>
      <c r="AG229" s="147"/>
      <c r="AH229" s="147"/>
      <c r="AI229" s="115"/>
    </row>
    <row r="230" spans="1:57" ht="57.75" customHeight="1">
      <c r="B230" s="18"/>
      <c r="C230" s="18" t="s">
        <v>28</v>
      </c>
      <c r="D230" s="22"/>
      <c r="E230" s="101" t="s">
        <v>344</v>
      </c>
      <c r="F230" s="118"/>
      <c r="G230" s="118"/>
      <c r="H230" s="118"/>
      <c r="I230" s="118"/>
      <c r="J230" s="115"/>
      <c r="K230" s="118"/>
      <c r="L230" s="147"/>
      <c r="M230" s="147"/>
      <c r="N230" s="147"/>
      <c r="O230" s="118"/>
      <c r="P230" s="118"/>
      <c r="Q230" s="147"/>
      <c r="R230" s="147"/>
      <c r="S230" s="147"/>
      <c r="T230" s="118"/>
      <c r="U230" s="118"/>
      <c r="V230" s="147"/>
      <c r="W230" s="147"/>
      <c r="X230" s="147"/>
      <c r="Y230" s="118"/>
      <c r="Z230" s="118"/>
      <c r="AA230" s="147"/>
      <c r="AB230" s="147"/>
      <c r="AC230" s="147"/>
      <c r="AD230" s="147"/>
      <c r="AE230" s="147"/>
      <c r="AF230" s="147"/>
      <c r="AG230" s="147"/>
      <c r="AH230" s="147"/>
      <c r="AI230" s="115">
        <f t="shared" si="4"/>
        <v>0</v>
      </c>
    </row>
    <row r="231" spans="1:57" ht="50.25" customHeight="1">
      <c r="B231" s="18"/>
      <c r="C231" s="18"/>
      <c r="D231" s="22"/>
      <c r="E231" s="101" t="s">
        <v>163</v>
      </c>
      <c r="F231" s="118"/>
      <c r="G231" s="118"/>
      <c r="H231" s="118"/>
      <c r="I231" s="118"/>
      <c r="J231" s="118"/>
      <c r="K231" s="118"/>
      <c r="L231" s="147"/>
      <c r="M231" s="147"/>
      <c r="N231" s="147"/>
      <c r="O231" s="118"/>
      <c r="P231" s="118"/>
      <c r="Q231" s="147"/>
      <c r="R231" s="147"/>
      <c r="S231" s="147"/>
      <c r="T231" s="118"/>
      <c r="U231" s="118"/>
      <c r="V231" s="147"/>
      <c r="W231" s="147"/>
      <c r="X231" s="147"/>
      <c r="Y231" s="118"/>
      <c r="Z231" s="118"/>
      <c r="AA231" s="147"/>
      <c r="AB231" s="147"/>
      <c r="AC231" s="147"/>
      <c r="AD231" s="147"/>
      <c r="AE231" s="147"/>
      <c r="AF231" s="147"/>
      <c r="AG231" s="147"/>
      <c r="AH231" s="147"/>
      <c r="AI231" s="115">
        <f t="shared" si="4"/>
        <v>0</v>
      </c>
    </row>
    <row r="232" spans="1:57" ht="121.5" customHeight="1">
      <c r="A232" s="27">
        <v>30</v>
      </c>
      <c r="B232" s="18"/>
      <c r="C232" s="18"/>
      <c r="D232" s="22"/>
      <c r="E232" s="101" t="s">
        <v>311</v>
      </c>
      <c r="F232" s="118" t="s">
        <v>153</v>
      </c>
      <c r="G232" s="118"/>
      <c r="H232" s="118" t="s">
        <v>345</v>
      </c>
      <c r="I232" s="118" t="s">
        <v>110</v>
      </c>
      <c r="J232" s="118">
        <v>98.8</v>
      </c>
      <c r="K232" s="118"/>
      <c r="L232" s="147"/>
      <c r="M232" s="147"/>
      <c r="N232" s="147"/>
      <c r="O232" s="118">
        <v>99</v>
      </c>
      <c r="P232" s="118"/>
      <c r="Q232" s="147"/>
      <c r="R232" s="147"/>
      <c r="S232" s="147"/>
      <c r="T232" s="118">
        <v>99</v>
      </c>
      <c r="U232" s="118"/>
      <c r="V232" s="147"/>
      <c r="W232" s="147"/>
      <c r="X232" s="147"/>
      <c r="Y232" s="118">
        <v>99.5</v>
      </c>
      <c r="Z232" s="118"/>
      <c r="AA232" s="147"/>
      <c r="AB232" s="147"/>
      <c r="AC232" s="147"/>
      <c r="AD232" s="147">
        <v>100</v>
      </c>
      <c r="AE232" s="147"/>
      <c r="AF232" s="147"/>
      <c r="AG232" s="147"/>
      <c r="AH232" s="147"/>
      <c r="AI232" s="115"/>
    </row>
    <row r="233" spans="1:57" ht="110.25" customHeight="1">
      <c r="B233" s="18"/>
      <c r="C233" s="18"/>
      <c r="D233" s="22"/>
      <c r="E233" s="101" t="s">
        <v>78</v>
      </c>
      <c r="F233" s="118"/>
      <c r="G233" s="118"/>
      <c r="H233" s="118"/>
      <c r="I233" s="118"/>
      <c r="J233" s="118"/>
      <c r="K233" s="115"/>
      <c r="L233" s="147"/>
      <c r="M233" s="147"/>
      <c r="N233" s="147"/>
      <c r="O233" s="118"/>
      <c r="P233" s="115"/>
      <c r="Q233" s="147"/>
      <c r="R233" s="147"/>
      <c r="S233" s="147"/>
      <c r="T233" s="118"/>
      <c r="U233" s="115"/>
      <c r="V233" s="147"/>
      <c r="W233" s="147"/>
      <c r="X233" s="147"/>
      <c r="Y233" s="118"/>
      <c r="Z233" s="115"/>
      <c r="AA233" s="147"/>
      <c r="AB233" s="147"/>
      <c r="AC233" s="147"/>
      <c r="AD233" s="147"/>
      <c r="AE233" s="147"/>
      <c r="AF233" s="147"/>
      <c r="AG233" s="147"/>
      <c r="AH233" s="147"/>
      <c r="AI233" s="115">
        <f t="shared" si="4"/>
        <v>0</v>
      </c>
    </row>
    <row r="234" spans="1:57" s="50" customFormat="1" ht="92.25" customHeight="1" thickBot="1">
      <c r="A234" s="27">
        <v>89</v>
      </c>
      <c r="B234" s="18"/>
      <c r="C234" s="18"/>
      <c r="D234" s="22"/>
      <c r="E234" s="101" t="s">
        <v>79</v>
      </c>
      <c r="F234" s="118" t="s">
        <v>153</v>
      </c>
      <c r="G234" s="118"/>
      <c r="H234" s="118" t="s">
        <v>345</v>
      </c>
      <c r="I234" s="118" t="s">
        <v>114</v>
      </c>
      <c r="J234" s="118">
        <v>78</v>
      </c>
      <c r="K234" s="118"/>
      <c r="L234" s="147"/>
      <c r="M234" s="147"/>
      <c r="N234" s="147"/>
      <c r="O234" s="118">
        <v>75</v>
      </c>
      <c r="P234" s="118"/>
      <c r="Q234" s="147"/>
      <c r="R234" s="147"/>
      <c r="S234" s="147"/>
      <c r="T234" s="118">
        <v>70</v>
      </c>
      <c r="U234" s="118"/>
      <c r="V234" s="147"/>
      <c r="W234" s="147"/>
      <c r="X234" s="147"/>
      <c r="Y234" s="118">
        <v>65</v>
      </c>
      <c r="Z234" s="118"/>
      <c r="AA234" s="147"/>
      <c r="AB234" s="147"/>
      <c r="AC234" s="147"/>
      <c r="AD234" s="147">
        <v>60</v>
      </c>
      <c r="AE234" s="147"/>
      <c r="AF234" s="147"/>
      <c r="AG234" s="147"/>
      <c r="AH234" s="147"/>
      <c r="AI234" s="115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</row>
    <row r="235" spans="1:57" s="50" customFormat="1" ht="63" customHeight="1" thickBot="1">
      <c r="A235" s="27"/>
      <c r="B235" s="20"/>
      <c r="C235" s="18" t="s">
        <v>28</v>
      </c>
      <c r="D235" s="41"/>
      <c r="E235" s="101" t="s">
        <v>389</v>
      </c>
      <c r="F235" s="118" t="s">
        <v>180</v>
      </c>
      <c r="G235" s="132" t="s">
        <v>1</v>
      </c>
      <c r="H235" s="118" t="s">
        <v>181</v>
      </c>
      <c r="I235" s="118" t="s">
        <v>110</v>
      </c>
      <c r="J235" s="115">
        <v>1644.7</v>
      </c>
      <c r="K235" s="115" t="s">
        <v>209</v>
      </c>
      <c r="L235" s="147">
        <v>458</v>
      </c>
      <c r="M235" s="147">
        <v>53</v>
      </c>
      <c r="N235" s="147">
        <v>13</v>
      </c>
      <c r="O235" s="115">
        <v>2060.1999999999998</v>
      </c>
      <c r="P235" s="115" t="s">
        <v>209</v>
      </c>
      <c r="Q235" s="147">
        <v>458</v>
      </c>
      <c r="R235" s="147">
        <v>53</v>
      </c>
      <c r="S235" s="147">
        <v>13</v>
      </c>
      <c r="T235" s="115">
        <v>2000</v>
      </c>
      <c r="U235" s="115" t="s">
        <v>209</v>
      </c>
      <c r="V235" s="147">
        <v>458</v>
      </c>
      <c r="W235" s="147">
        <v>53</v>
      </c>
      <c r="X235" s="147">
        <v>13</v>
      </c>
      <c r="Y235" s="118"/>
      <c r="Z235" s="115"/>
      <c r="AA235" s="147"/>
      <c r="AB235" s="147"/>
      <c r="AC235" s="147"/>
      <c r="AD235" s="147"/>
      <c r="AE235" s="147"/>
      <c r="AF235" s="147"/>
      <c r="AG235" s="147"/>
      <c r="AH235" s="147"/>
      <c r="AI235" s="115">
        <f t="shared" si="4"/>
        <v>5704.9</v>
      </c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</row>
    <row r="236" spans="1:57" s="50" customFormat="1" ht="120" customHeight="1" thickBot="1">
      <c r="A236" s="27"/>
      <c r="B236" s="20"/>
      <c r="C236" s="18" t="s">
        <v>28</v>
      </c>
      <c r="D236" s="41"/>
      <c r="E236" s="159" t="s">
        <v>2</v>
      </c>
      <c r="F236" s="118" t="s">
        <v>180</v>
      </c>
      <c r="G236" s="132" t="s">
        <v>1</v>
      </c>
      <c r="H236" s="245" t="s">
        <v>3</v>
      </c>
      <c r="I236" s="246" t="s">
        <v>105</v>
      </c>
      <c r="J236" s="118">
        <v>1.6</v>
      </c>
      <c r="K236" s="118" t="s">
        <v>14</v>
      </c>
      <c r="L236" s="147"/>
      <c r="M236" s="147"/>
      <c r="N236" s="147"/>
      <c r="O236" s="115"/>
      <c r="P236" s="118"/>
      <c r="Q236" s="144"/>
      <c r="R236" s="144"/>
      <c r="S236" s="144"/>
      <c r="T236" s="115"/>
      <c r="U236" s="118"/>
      <c r="V236" s="144"/>
      <c r="W236" s="144"/>
      <c r="X236" s="144"/>
      <c r="Y236" s="118"/>
      <c r="Z236" s="115"/>
      <c r="AA236" s="147"/>
      <c r="AB236" s="147"/>
      <c r="AC236" s="147"/>
      <c r="AD236" s="147"/>
      <c r="AE236" s="147"/>
      <c r="AF236" s="147"/>
      <c r="AG236" s="147"/>
      <c r="AH236" s="147"/>
      <c r="AI236" s="115">
        <f t="shared" si="4"/>
        <v>1.6</v>
      </c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</row>
    <row r="237" spans="1:57" s="50" customFormat="1" ht="78.75" customHeight="1">
      <c r="A237" s="27">
        <v>31</v>
      </c>
      <c r="B237" s="18"/>
      <c r="C237" s="18"/>
      <c r="D237" s="22"/>
      <c r="E237" s="101" t="s">
        <v>313</v>
      </c>
      <c r="F237" s="118" t="s">
        <v>153</v>
      </c>
      <c r="G237" s="118"/>
      <c r="H237" s="118" t="s">
        <v>181</v>
      </c>
      <c r="I237" s="118" t="s">
        <v>110</v>
      </c>
      <c r="J237" s="118">
        <v>98</v>
      </c>
      <c r="K237" s="118"/>
      <c r="L237" s="147"/>
      <c r="M237" s="147"/>
      <c r="N237" s="147"/>
      <c r="O237" s="118">
        <v>98</v>
      </c>
      <c r="P237" s="118"/>
      <c r="Q237" s="147"/>
      <c r="R237" s="147"/>
      <c r="S237" s="147"/>
      <c r="T237" s="118">
        <v>98</v>
      </c>
      <c r="U237" s="118"/>
      <c r="V237" s="147"/>
      <c r="W237" s="147"/>
      <c r="X237" s="147"/>
      <c r="Y237" s="118">
        <v>98</v>
      </c>
      <c r="Z237" s="118"/>
      <c r="AA237" s="147"/>
      <c r="AB237" s="147"/>
      <c r="AC237" s="147"/>
      <c r="AD237" s="147">
        <v>100</v>
      </c>
      <c r="AE237" s="147"/>
      <c r="AF237" s="147"/>
      <c r="AG237" s="147"/>
      <c r="AH237" s="147"/>
      <c r="AI237" s="115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</row>
    <row r="238" spans="1:57" s="50" customFormat="1" ht="67.5" customHeight="1">
      <c r="A238" s="27"/>
      <c r="B238" s="18"/>
      <c r="C238" s="18"/>
      <c r="D238" s="22"/>
      <c r="E238" s="101" t="s">
        <v>80</v>
      </c>
      <c r="F238" s="118"/>
      <c r="G238" s="118"/>
      <c r="H238" s="118"/>
      <c r="I238" s="118"/>
      <c r="J238" s="118"/>
      <c r="K238" s="118"/>
      <c r="L238" s="147"/>
      <c r="M238" s="147"/>
      <c r="N238" s="147"/>
      <c r="O238" s="118"/>
      <c r="P238" s="118"/>
      <c r="Q238" s="147"/>
      <c r="R238" s="147"/>
      <c r="S238" s="147"/>
      <c r="T238" s="118"/>
      <c r="U238" s="118"/>
      <c r="V238" s="147"/>
      <c r="W238" s="147"/>
      <c r="X238" s="147"/>
      <c r="Y238" s="118"/>
      <c r="Z238" s="118"/>
      <c r="AA238" s="147"/>
      <c r="AB238" s="147"/>
      <c r="AC238" s="147"/>
      <c r="AD238" s="147"/>
      <c r="AE238" s="147"/>
      <c r="AF238" s="147"/>
      <c r="AG238" s="147"/>
      <c r="AH238" s="147"/>
      <c r="AI238" s="115">
        <f t="shared" si="4"/>
        <v>0</v>
      </c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</row>
    <row r="239" spans="1:57" s="50" customFormat="1" ht="96" customHeight="1">
      <c r="A239" s="27">
        <v>90</v>
      </c>
      <c r="B239" s="18"/>
      <c r="C239" s="18"/>
      <c r="D239" s="22"/>
      <c r="E239" s="101" t="s">
        <v>314</v>
      </c>
      <c r="F239" s="118" t="s">
        <v>145</v>
      </c>
      <c r="G239" s="118"/>
      <c r="H239" s="118" t="s">
        <v>181</v>
      </c>
      <c r="I239" s="118" t="s">
        <v>110</v>
      </c>
      <c r="J239" s="118">
        <v>28</v>
      </c>
      <c r="K239" s="118"/>
      <c r="L239" s="147"/>
      <c r="M239" s="147"/>
      <c r="N239" s="147"/>
      <c r="O239" s="118">
        <v>28</v>
      </c>
      <c r="P239" s="118"/>
      <c r="Q239" s="147"/>
      <c r="R239" s="147"/>
      <c r="S239" s="147"/>
      <c r="T239" s="118">
        <v>28</v>
      </c>
      <c r="U239" s="118"/>
      <c r="V239" s="147"/>
      <c r="W239" s="147"/>
      <c r="X239" s="147"/>
      <c r="Y239" s="118">
        <v>28</v>
      </c>
      <c r="Z239" s="118"/>
      <c r="AA239" s="147"/>
      <c r="AB239" s="147"/>
      <c r="AC239" s="147"/>
      <c r="AD239" s="147">
        <v>30</v>
      </c>
      <c r="AE239" s="147"/>
      <c r="AF239" s="147"/>
      <c r="AG239" s="147"/>
      <c r="AH239" s="147"/>
      <c r="AI239" s="115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</row>
    <row r="240" spans="1:57" s="49" customFormat="1" ht="65.25" customHeight="1" thickBot="1">
      <c r="A240" s="27">
        <v>646</v>
      </c>
      <c r="B240" s="18" t="s">
        <v>179</v>
      </c>
      <c r="C240" s="18" t="s">
        <v>28</v>
      </c>
      <c r="D240" s="22"/>
      <c r="E240" s="101" t="s">
        <v>323</v>
      </c>
      <c r="F240" s="118" t="s">
        <v>180</v>
      </c>
      <c r="G240" s="118"/>
      <c r="H240" s="118" t="s">
        <v>181</v>
      </c>
      <c r="I240" s="118" t="s">
        <v>105</v>
      </c>
      <c r="J240" s="115">
        <v>80.790000000000006</v>
      </c>
      <c r="K240" s="118" t="s">
        <v>205</v>
      </c>
      <c r="L240" s="147">
        <v>458</v>
      </c>
      <c r="M240" s="147">
        <v>12</v>
      </c>
      <c r="N240" s="147">
        <v>0</v>
      </c>
      <c r="O240" s="118"/>
      <c r="P240" s="118"/>
      <c r="Q240" s="147"/>
      <c r="R240" s="147"/>
      <c r="S240" s="147"/>
      <c r="T240" s="118"/>
      <c r="U240" s="118"/>
      <c r="V240" s="144"/>
      <c r="W240" s="144"/>
      <c r="X240" s="144"/>
      <c r="Y240" s="118"/>
      <c r="Z240" s="115"/>
      <c r="AA240" s="144"/>
      <c r="AB240" s="144"/>
      <c r="AC240" s="144"/>
      <c r="AD240" s="144"/>
      <c r="AE240" s="144"/>
      <c r="AF240" s="144"/>
      <c r="AG240" s="144"/>
      <c r="AH240" s="144"/>
      <c r="AI240" s="115">
        <f t="shared" si="4"/>
        <v>80.790000000000006</v>
      </c>
    </row>
    <row r="241" spans="1:35" ht="68.25" customHeight="1" thickBot="1">
      <c r="A241" s="124"/>
      <c r="B241" s="18"/>
      <c r="C241" s="19"/>
      <c r="D241" s="22"/>
      <c r="E241" s="126" t="s">
        <v>399</v>
      </c>
      <c r="F241" s="118" t="s">
        <v>180</v>
      </c>
      <c r="G241" s="132" t="s">
        <v>1</v>
      </c>
      <c r="H241" s="149" t="s">
        <v>359</v>
      </c>
      <c r="I241" s="146" t="s">
        <v>106</v>
      </c>
      <c r="J241" s="115"/>
      <c r="K241" s="118"/>
      <c r="L241" s="147"/>
      <c r="M241" s="147"/>
      <c r="N241" s="147"/>
      <c r="O241" s="168">
        <v>17.04</v>
      </c>
      <c r="P241" s="116" t="s">
        <v>356</v>
      </c>
      <c r="Q241" s="147">
        <v>467</v>
      </c>
      <c r="R241" s="147">
        <v>6</v>
      </c>
      <c r="S241" s="147">
        <v>15</v>
      </c>
      <c r="T241" s="118"/>
      <c r="U241" s="118"/>
      <c r="V241" s="144"/>
      <c r="W241" s="144"/>
      <c r="X241" s="144"/>
      <c r="Y241" s="118"/>
      <c r="Z241" s="115"/>
      <c r="AA241" s="144"/>
      <c r="AB241" s="144"/>
      <c r="AC241" s="144"/>
      <c r="AD241" s="144"/>
      <c r="AE241" s="144"/>
      <c r="AF241" s="144"/>
      <c r="AG241" s="144"/>
      <c r="AH241" s="144"/>
      <c r="AI241" s="115"/>
    </row>
    <row r="242" spans="1:35" ht="81.75" customHeight="1">
      <c r="A242" s="27">
        <v>91</v>
      </c>
      <c r="B242" s="18"/>
      <c r="C242" s="18" t="s">
        <v>28</v>
      </c>
      <c r="D242" s="22"/>
      <c r="E242" s="101" t="s">
        <v>315</v>
      </c>
      <c r="F242" s="118" t="s">
        <v>145</v>
      </c>
      <c r="G242" s="118"/>
      <c r="H242" s="118" t="s">
        <v>181</v>
      </c>
      <c r="I242" s="118" t="s">
        <v>110</v>
      </c>
      <c r="J242" s="118">
        <v>2</v>
      </c>
      <c r="K242" s="118"/>
      <c r="L242" s="147"/>
      <c r="M242" s="147"/>
      <c r="N242" s="147"/>
      <c r="O242" s="118">
        <v>2</v>
      </c>
      <c r="P242" s="118"/>
      <c r="Q242" s="147"/>
      <c r="R242" s="147"/>
      <c r="S242" s="147"/>
      <c r="T242" s="118">
        <v>2</v>
      </c>
      <c r="U242" s="118"/>
      <c r="V242" s="147"/>
      <c r="W242" s="147"/>
      <c r="X242" s="147"/>
      <c r="Y242" s="118">
        <v>2</v>
      </c>
      <c r="Z242" s="118"/>
      <c r="AA242" s="147"/>
      <c r="AB242" s="147"/>
      <c r="AC242" s="147"/>
      <c r="AD242" s="147">
        <v>2</v>
      </c>
      <c r="AE242" s="147"/>
      <c r="AF242" s="147"/>
      <c r="AG242" s="147"/>
      <c r="AH242" s="147"/>
      <c r="AI242" s="115"/>
    </row>
    <row r="243" spans="1:35" ht="67.5" customHeight="1">
      <c r="A243" s="154"/>
      <c r="B243" s="20"/>
      <c r="C243" s="18"/>
      <c r="D243" s="41"/>
      <c r="E243" s="126" t="s">
        <v>410</v>
      </c>
      <c r="F243" s="118" t="s">
        <v>180</v>
      </c>
      <c r="G243" s="118" t="s">
        <v>412</v>
      </c>
      <c r="H243" s="148" t="s">
        <v>411</v>
      </c>
      <c r="I243" s="118" t="s">
        <v>106</v>
      </c>
      <c r="J243" s="118"/>
      <c r="K243" s="118"/>
      <c r="L243" s="147"/>
      <c r="M243" s="147"/>
      <c r="N243" s="147"/>
      <c r="O243" s="115">
        <v>20</v>
      </c>
      <c r="P243" s="118" t="s">
        <v>328</v>
      </c>
      <c r="Q243" s="147">
        <v>467</v>
      </c>
      <c r="R243" s="147">
        <v>6</v>
      </c>
      <c r="S243" s="147">
        <v>15</v>
      </c>
      <c r="T243" s="118"/>
      <c r="U243" s="118"/>
      <c r="V243" s="147"/>
      <c r="W243" s="147"/>
      <c r="X243" s="147"/>
      <c r="Y243" s="118"/>
      <c r="Z243" s="118"/>
      <c r="AA243" s="147"/>
      <c r="AB243" s="147"/>
      <c r="AC243" s="147"/>
      <c r="AD243" s="147"/>
      <c r="AE243" s="147"/>
      <c r="AF243" s="147"/>
      <c r="AG243" s="147"/>
      <c r="AH243" s="147"/>
      <c r="AI243" s="115"/>
    </row>
    <row r="244" spans="1:35" ht="104.25" customHeight="1" thickBot="1">
      <c r="A244" s="171"/>
      <c r="B244" s="20"/>
      <c r="C244" s="18"/>
      <c r="D244" s="41"/>
      <c r="E244" s="167" t="s">
        <v>432</v>
      </c>
      <c r="F244" s="118"/>
      <c r="G244" s="118"/>
      <c r="H244" s="148"/>
      <c r="I244" s="118"/>
      <c r="J244" s="118"/>
      <c r="K244" s="118"/>
      <c r="L244" s="147"/>
      <c r="M244" s="147"/>
      <c r="N244" s="147"/>
      <c r="O244" s="115"/>
      <c r="P244" s="118"/>
      <c r="Q244" s="147"/>
      <c r="R244" s="147"/>
      <c r="S244" s="147"/>
      <c r="T244" s="118"/>
      <c r="U244" s="118"/>
      <c r="V244" s="147"/>
      <c r="W244" s="147"/>
      <c r="X244" s="147"/>
      <c r="Y244" s="118"/>
      <c r="Z244" s="118"/>
      <c r="AA244" s="147"/>
      <c r="AB244" s="147"/>
      <c r="AC244" s="147"/>
      <c r="AD244" s="147"/>
      <c r="AE244" s="147"/>
      <c r="AF244" s="147"/>
      <c r="AG244" s="147"/>
      <c r="AH244" s="147"/>
      <c r="AI244" s="115"/>
    </row>
    <row r="245" spans="1:35" ht="105.75" customHeight="1" thickBot="1">
      <c r="A245" s="24"/>
      <c r="B245" s="20"/>
      <c r="C245" s="18" t="s">
        <v>28</v>
      </c>
      <c r="D245" s="41"/>
      <c r="E245" s="94" t="s">
        <v>441</v>
      </c>
      <c r="F245" s="118" t="s">
        <v>180</v>
      </c>
      <c r="G245" s="247" t="s">
        <v>1</v>
      </c>
      <c r="H245" s="248" t="s">
        <v>23</v>
      </c>
      <c r="I245" s="118" t="s">
        <v>116</v>
      </c>
      <c r="J245" s="115"/>
      <c r="K245" s="118"/>
      <c r="L245" s="147"/>
      <c r="M245" s="147"/>
      <c r="N245" s="147"/>
      <c r="O245" s="118"/>
      <c r="P245" s="118"/>
      <c r="Q245" s="147"/>
      <c r="R245" s="147"/>
      <c r="S245" s="147"/>
      <c r="T245" s="118">
        <v>1.5289999999999999</v>
      </c>
      <c r="U245" s="121" t="s">
        <v>328</v>
      </c>
      <c r="V245" s="118">
        <v>467</v>
      </c>
      <c r="W245" s="147">
        <v>6</v>
      </c>
      <c r="X245" s="147">
        <v>15</v>
      </c>
      <c r="Y245" s="115"/>
      <c r="Z245" s="118"/>
      <c r="AA245" s="147"/>
      <c r="AB245" s="147"/>
      <c r="AC245" s="147"/>
      <c r="AD245" s="241"/>
      <c r="AE245" s="147"/>
      <c r="AF245" s="147"/>
      <c r="AG245" s="147"/>
      <c r="AH245" s="147"/>
      <c r="AI245" s="115">
        <f t="shared" si="4"/>
        <v>1.5289999999999999</v>
      </c>
    </row>
    <row r="246" spans="1:35" ht="66" customHeight="1">
      <c r="A246" s="272">
        <v>33</v>
      </c>
      <c r="B246" s="24"/>
      <c r="C246" s="272"/>
      <c r="D246" s="270"/>
      <c r="E246" s="101" t="s">
        <v>316</v>
      </c>
      <c r="F246" s="279" t="s">
        <v>153</v>
      </c>
      <c r="G246" s="118"/>
      <c r="H246" s="118" t="s">
        <v>181</v>
      </c>
      <c r="I246" s="118" t="s">
        <v>114</v>
      </c>
      <c r="J246" s="118">
        <v>26</v>
      </c>
      <c r="K246" s="118"/>
      <c r="L246" s="118"/>
      <c r="M246" s="118"/>
      <c r="N246" s="118"/>
      <c r="O246" s="118">
        <v>26.01</v>
      </c>
      <c r="P246" s="118"/>
      <c r="Q246" s="118"/>
      <c r="R246" s="118"/>
      <c r="S246" s="118"/>
      <c r="T246" s="118">
        <v>26.02</v>
      </c>
      <c r="U246" s="118"/>
      <c r="V246" s="118"/>
      <c r="W246" s="118"/>
      <c r="X246" s="118"/>
      <c r="Y246" s="118">
        <v>26.03</v>
      </c>
      <c r="Z246" s="118"/>
      <c r="AA246" s="118"/>
      <c r="AB246" s="118"/>
      <c r="AC246" s="118"/>
      <c r="AD246" s="118">
        <v>26.03</v>
      </c>
      <c r="AE246" s="118"/>
      <c r="AF246" s="118"/>
      <c r="AG246" s="118"/>
      <c r="AH246" s="118"/>
      <c r="AI246" s="115"/>
    </row>
    <row r="247" spans="1:35" ht="33.75" customHeight="1">
      <c r="A247" s="274"/>
      <c r="B247" s="25"/>
      <c r="C247" s="274"/>
      <c r="D247" s="283"/>
      <c r="E247" s="101" t="s">
        <v>317</v>
      </c>
      <c r="F247" s="280"/>
      <c r="G247" s="118"/>
      <c r="H247" s="118"/>
      <c r="I247" s="118"/>
      <c r="J247" s="118">
        <v>85</v>
      </c>
      <c r="K247" s="118"/>
      <c r="L247" s="118"/>
      <c r="M247" s="118"/>
      <c r="N247" s="118"/>
      <c r="O247" s="118">
        <v>90</v>
      </c>
      <c r="P247" s="118"/>
      <c r="Q247" s="118"/>
      <c r="R247" s="118"/>
      <c r="S247" s="118"/>
      <c r="T247" s="118">
        <v>95</v>
      </c>
      <c r="U247" s="118"/>
      <c r="V247" s="118"/>
      <c r="W247" s="118"/>
      <c r="X247" s="118"/>
      <c r="Y247" s="118">
        <v>100</v>
      </c>
      <c r="Z247" s="118"/>
      <c r="AA247" s="118"/>
      <c r="AB247" s="118"/>
      <c r="AC247" s="118"/>
      <c r="AD247" s="118">
        <v>100</v>
      </c>
      <c r="AE247" s="118"/>
      <c r="AF247" s="118"/>
      <c r="AG247" s="118"/>
      <c r="AH247" s="118"/>
      <c r="AI247" s="115">
        <f t="shared" ref="AI247:AI276" si="5">J247+O247+T247+Y247+AD247</f>
        <v>470</v>
      </c>
    </row>
    <row r="248" spans="1:35" ht="31.5" customHeight="1">
      <c r="A248" s="274"/>
      <c r="B248" s="25"/>
      <c r="C248" s="274"/>
      <c r="D248" s="283"/>
      <c r="E248" s="101" t="s">
        <v>318</v>
      </c>
      <c r="F248" s="280"/>
      <c r="G248" s="118"/>
      <c r="H248" s="118"/>
      <c r="I248" s="118"/>
      <c r="J248" s="118">
        <v>45</v>
      </c>
      <c r="K248" s="118"/>
      <c r="L248" s="118"/>
      <c r="M248" s="118"/>
      <c r="N248" s="118"/>
      <c r="O248" s="118">
        <v>50</v>
      </c>
      <c r="P248" s="118"/>
      <c r="Q248" s="118"/>
      <c r="R248" s="118"/>
      <c r="S248" s="118"/>
      <c r="T248" s="118">
        <v>55</v>
      </c>
      <c r="U248" s="118"/>
      <c r="V248" s="118"/>
      <c r="W248" s="118"/>
      <c r="X248" s="118"/>
      <c r="Y248" s="118">
        <v>60</v>
      </c>
      <c r="Z248" s="118"/>
      <c r="AA248" s="118"/>
      <c r="AB248" s="118"/>
      <c r="AC248" s="118"/>
      <c r="AD248" s="118">
        <v>70</v>
      </c>
      <c r="AE248" s="118"/>
      <c r="AF248" s="118"/>
      <c r="AG248" s="118"/>
      <c r="AH248" s="118"/>
      <c r="AI248" s="115">
        <f t="shared" si="5"/>
        <v>280</v>
      </c>
    </row>
    <row r="249" spans="1:35" ht="15" customHeight="1">
      <c r="A249" s="274"/>
      <c r="B249" s="25"/>
      <c r="C249" s="274"/>
      <c r="D249" s="283"/>
      <c r="E249" s="101" t="s">
        <v>319</v>
      </c>
      <c r="F249" s="280"/>
      <c r="G249" s="118"/>
      <c r="H249" s="118"/>
      <c r="I249" s="118"/>
      <c r="J249" s="118">
        <v>70</v>
      </c>
      <c r="K249" s="118"/>
      <c r="L249" s="118"/>
      <c r="M249" s="118"/>
      <c r="N249" s="118"/>
      <c r="O249" s="118">
        <v>75</v>
      </c>
      <c r="P249" s="118"/>
      <c r="Q249" s="118"/>
      <c r="R249" s="118"/>
      <c r="S249" s="118"/>
      <c r="T249" s="118">
        <v>80</v>
      </c>
      <c r="U249" s="118"/>
      <c r="V249" s="118"/>
      <c r="W249" s="118"/>
      <c r="X249" s="118"/>
      <c r="Y249" s="118">
        <v>85</v>
      </c>
      <c r="Z249" s="118"/>
      <c r="AA249" s="118"/>
      <c r="AB249" s="118"/>
      <c r="AC249" s="118"/>
      <c r="AD249" s="118">
        <v>90</v>
      </c>
      <c r="AE249" s="118"/>
      <c r="AF249" s="118"/>
      <c r="AG249" s="118"/>
      <c r="AH249" s="118"/>
      <c r="AI249" s="115">
        <f t="shared" si="5"/>
        <v>400</v>
      </c>
    </row>
    <row r="250" spans="1:35" ht="15" customHeight="1">
      <c r="A250" s="274"/>
      <c r="B250" s="25"/>
      <c r="C250" s="274"/>
      <c r="D250" s="271"/>
      <c r="E250" s="101" t="s">
        <v>178</v>
      </c>
      <c r="F250" s="280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5">
        <f t="shared" si="5"/>
        <v>0</v>
      </c>
    </row>
    <row r="251" spans="1:35" ht="60" customHeight="1">
      <c r="A251" s="27">
        <v>92</v>
      </c>
      <c r="B251" s="18"/>
      <c r="C251" s="18"/>
      <c r="D251" s="22"/>
      <c r="E251" s="101" t="s">
        <v>81</v>
      </c>
      <c r="F251" s="118"/>
      <c r="G251" s="118"/>
      <c r="H251" s="118" t="s">
        <v>181</v>
      </c>
      <c r="I251" s="118" t="s">
        <v>110</v>
      </c>
      <c r="J251" s="118"/>
      <c r="K251" s="115"/>
      <c r="L251" s="147"/>
      <c r="M251" s="147"/>
      <c r="N251" s="147"/>
      <c r="O251" s="118"/>
      <c r="P251" s="115"/>
      <c r="Q251" s="147"/>
      <c r="R251" s="147"/>
      <c r="S251" s="147"/>
      <c r="T251" s="118"/>
      <c r="U251" s="115"/>
      <c r="V251" s="147"/>
      <c r="W251" s="147"/>
      <c r="X251" s="147"/>
      <c r="Y251" s="118"/>
      <c r="Z251" s="115"/>
      <c r="AA251" s="144"/>
      <c r="AB251" s="144"/>
      <c r="AC251" s="144"/>
      <c r="AD251" s="144"/>
      <c r="AE251" s="144"/>
      <c r="AF251" s="144"/>
      <c r="AG251" s="144"/>
      <c r="AH251" s="144"/>
      <c r="AI251" s="115">
        <f t="shared" si="5"/>
        <v>0</v>
      </c>
    </row>
    <row r="252" spans="1:35" ht="32.25" customHeight="1">
      <c r="B252" s="18"/>
      <c r="C252" s="18"/>
      <c r="D252" s="22"/>
      <c r="E252" s="101" t="s">
        <v>317</v>
      </c>
      <c r="F252" s="118"/>
      <c r="G252" s="118"/>
      <c r="H252" s="118"/>
      <c r="I252" s="118"/>
      <c r="J252" s="118">
        <v>25.5</v>
      </c>
      <c r="K252" s="115"/>
      <c r="L252" s="147"/>
      <c r="M252" s="147"/>
      <c r="N252" s="147"/>
      <c r="O252" s="118">
        <v>27</v>
      </c>
      <c r="P252" s="115"/>
      <c r="Q252" s="147"/>
      <c r="R252" s="147"/>
      <c r="S252" s="147"/>
      <c r="T252" s="118">
        <v>29.6</v>
      </c>
      <c r="U252" s="115"/>
      <c r="V252" s="147"/>
      <c r="W252" s="147"/>
      <c r="X252" s="147"/>
      <c r="Y252" s="118">
        <v>34.1</v>
      </c>
      <c r="Z252" s="115"/>
      <c r="AA252" s="144"/>
      <c r="AB252" s="144"/>
      <c r="AC252" s="144"/>
      <c r="AD252" s="144">
        <v>34.1</v>
      </c>
      <c r="AE252" s="144"/>
      <c r="AF252" s="144"/>
      <c r="AG252" s="144"/>
      <c r="AH252" s="144"/>
      <c r="AI252" s="115">
        <f t="shared" si="5"/>
        <v>150.29999999999998</v>
      </c>
    </row>
    <row r="253" spans="1:35" ht="27.75" customHeight="1">
      <c r="B253" s="18"/>
      <c r="C253" s="18"/>
      <c r="D253" s="22"/>
      <c r="E253" s="101" t="s">
        <v>320</v>
      </c>
      <c r="F253" s="118"/>
      <c r="G253" s="118"/>
      <c r="H253" s="118"/>
      <c r="I253" s="118"/>
      <c r="J253" s="118">
        <v>144</v>
      </c>
      <c r="K253" s="115"/>
      <c r="L253" s="147"/>
      <c r="M253" s="147"/>
      <c r="N253" s="147"/>
      <c r="O253" s="118">
        <v>160</v>
      </c>
      <c r="P253" s="115"/>
      <c r="Q253" s="147"/>
      <c r="R253" s="147"/>
      <c r="S253" s="147"/>
      <c r="T253" s="118">
        <v>176</v>
      </c>
      <c r="U253" s="115"/>
      <c r="V253" s="147"/>
      <c r="W253" s="147"/>
      <c r="X253" s="147"/>
      <c r="Y253" s="118">
        <v>192</v>
      </c>
      <c r="Z253" s="115"/>
      <c r="AA253" s="144"/>
      <c r="AB253" s="144"/>
      <c r="AC253" s="144"/>
      <c r="AD253" s="144">
        <v>224</v>
      </c>
      <c r="AE253" s="144"/>
      <c r="AF253" s="144"/>
      <c r="AG253" s="144"/>
      <c r="AH253" s="144"/>
      <c r="AI253" s="115">
        <f t="shared" si="5"/>
        <v>896</v>
      </c>
    </row>
    <row r="254" spans="1:35" ht="17.25" customHeight="1">
      <c r="B254" s="18"/>
      <c r="C254" s="18"/>
      <c r="D254" s="22"/>
      <c r="E254" s="101" t="s">
        <v>319</v>
      </c>
      <c r="F254" s="118"/>
      <c r="G254" s="118"/>
      <c r="H254" s="118"/>
      <c r="I254" s="118"/>
      <c r="J254" s="118">
        <v>11.5</v>
      </c>
      <c r="K254" s="115"/>
      <c r="L254" s="147"/>
      <c r="M254" s="147"/>
      <c r="N254" s="147"/>
      <c r="O254" s="118">
        <v>12.3</v>
      </c>
      <c r="P254" s="115"/>
      <c r="Q254" s="147"/>
      <c r="R254" s="147"/>
      <c r="S254" s="147"/>
      <c r="T254" s="118">
        <v>13.2</v>
      </c>
      <c r="U254" s="115"/>
      <c r="V254" s="147"/>
      <c r="W254" s="147"/>
      <c r="X254" s="147"/>
      <c r="Y254" s="118">
        <v>13.9</v>
      </c>
      <c r="Z254" s="115"/>
      <c r="AA254" s="144"/>
      <c r="AB254" s="144"/>
      <c r="AC254" s="144"/>
      <c r="AD254" s="144">
        <v>14.7</v>
      </c>
      <c r="AE254" s="144"/>
      <c r="AF254" s="144"/>
      <c r="AG254" s="144"/>
      <c r="AH254" s="144"/>
      <c r="AI254" s="115">
        <f t="shared" si="5"/>
        <v>65.599999999999994</v>
      </c>
    </row>
    <row r="255" spans="1:35" ht="65.25" customHeight="1">
      <c r="B255" s="18"/>
      <c r="C255" s="18"/>
      <c r="D255" s="22"/>
      <c r="E255" s="101" t="s">
        <v>340</v>
      </c>
      <c r="F255" s="118"/>
      <c r="G255" s="118"/>
      <c r="H255" s="118"/>
      <c r="I255" s="118"/>
      <c r="J255" s="118"/>
      <c r="K255" s="118"/>
      <c r="L255" s="147"/>
      <c r="M255" s="147"/>
      <c r="N255" s="147"/>
      <c r="O255" s="118"/>
      <c r="P255" s="118"/>
      <c r="Q255" s="147"/>
      <c r="R255" s="147"/>
      <c r="S255" s="147"/>
      <c r="T255" s="118"/>
      <c r="U255" s="118"/>
      <c r="V255" s="147"/>
      <c r="W255" s="147"/>
      <c r="X255" s="147"/>
      <c r="Y255" s="118"/>
      <c r="Z255" s="118"/>
      <c r="AA255" s="147"/>
      <c r="AB255" s="147"/>
      <c r="AC255" s="147"/>
      <c r="AD255" s="147"/>
      <c r="AE255" s="147"/>
      <c r="AF255" s="147"/>
      <c r="AG255" s="147"/>
      <c r="AH255" s="147"/>
      <c r="AI255" s="115">
        <f t="shared" si="5"/>
        <v>0</v>
      </c>
    </row>
    <row r="256" spans="1:35" ht="84.75" customHeight="1">
      <c r="B256" s="18"/>
      <c r="C256" s="18"/>
      <c r="D256" s="22"/>
      <c r="E256" s="101" t="s">
        <v>83</v>
      </c>
      <c r="F256" s="118"/>
      <c r="G256" s="118"/>
      <c r="H256" s="118"/>
      <c r="I256" s="118"/>
      <c r="J256" s="118"/>
      <c r="K256" s="118"/>
      <c r="L256" s="147"/>
      <c r="M256" s="147"/>
      <c r="N256" s="147"/>
      <c r="O256" s="118"/>
      <c r="P256" s="118"/>
      <c r="Q256" s="147"/>
      <c r="R256" s="147"/>
      <c r="S256" s="147"/>
      <c r="T256" s="118"/>
      <c r="U256" s="118"/>
      <c r="V256" s="147"/>
      <c r="W256" s="147"/>
      <c r="X256" s="147"/>
      <c r="Y256" s="118"/>
      <c r="Z256" s="118"/>
      <c r="AA256" s="147"/>
      <c r="AB256" s="147"/>
      <c r="AC256" s="147"/>
      <c r="AD256" s="147"/>
      <c r="AE256" s="147"/>
      <c r="AF256" s="147"/>
      <c r="AG256" s="147"/>
      <c r="AH256" s="147"/>
      <c r="AI256" s="115">
        <f t="shared" si="5"/>
        <v>0</v>
      </c>
    </row>
    <row r="257" spans="1:35" ht="67.5" customHeight="1">
      <c r="B257" s="18"/>
      <c r="C257" s="18"/>
      <c r="D257" s="22"/>
      <c r="E257" s="101" t="s">
        <v>82</v>
      </c>
      <c r="F257" s="118"/>
      <c r="G257" s="118"/>
      <c r="H257" s="118"/>
      <c r="I257" s="118"/>
      <c r="J257" s="118"/>
      <c r="K257" s="118"/>
      <c r="L257" s="147"/>
      <c r="M257" s="147"/>
      <c r="N257" s="147"/>
      <c r="O257" s="118"/>
      <c r="P257" s="118"/>
      <c r="Q257" s="147"/>
      <c r="R257" s="147"/>
      <c r="S257" s="147"/>
      <c r="T257" s="118"/>
      <c r="U257" s="118"/>
      <c r="V257" s="147"/>
      <c r="W257" s="147"/>
      <c r="X257" s="147"/>
      <c r="Y257" s="118"/>
      <c r="Z257" s="118"/>
      <c r="AA257" s="147"/>
      <c r="AB257" s="147"/>
      <c r="AC257" s="147"/>
      <c r="AD257" s="147"/>
      <c r="AE257" s="147"/>
      <c r="AF257" s="147"/>
      <c r="AG257" s="147"/>
      <c r="AH257" s="147"/>
      <c r="AI257" s="115">
        <f t="shared" si="5"/>
        <v>0</v>
      </c>
    </row>
    <row r="258" spans="1:35" ht="90" customHeight="1">
      <c r="A258" s="27">
        <v>95</v>
      </c>
      <c r="B258" s="18"/>
      <c r="C258" s="18"/>
      <c r="D258" s="22"/>
      <c r="E258" s="101" t="s">
        <v>396</v>
      </c>
      <c r="F258" s="118"/>
      <c r="G258" s="118"/>
      <c r="H258" s="118" t="s">
        <v>181</v>
      </c>
      <c r="I258" s="118" t="s">
        <v>110</v>
      </c>
      <c r="J258" s="118"/>
      <c r="K258" s="118"/>
      <c r="L258" s="147"/>
      <c r="M258" s="147"/>
      <c r="N258" s="147"/>
      <c r="O258" s="118"/>
      <c r="P258" s="118"/>
      <c r="Q258" s="147"/>
      <c r="R258" s="147"/>
      <c r="S258" s="147"/>
      <c r="T258" s="118"/>
      <c r="U258" s="118"/>
      <c r="V258" s="147"/>
      <c r="W258" s="147"/>
      <c r="X258" s="147"/>
      <c r="Y258" s="118"/>
      <c r="Z258" s="118"/>
      <c r="AA258" s="147"/>
      <c r="AB258" s="147"/>
      <c r="AC258" s="147"/>
      <c r="AD258" s="147"/>
      <c r="AE258" s="147"/>
      <c r="AF258" s="147"/>
      <c r="AG258" s="147"/>
      <c r="AH258" s="147"/>
      <c r="AI258" s="115">
        <f t="shared" si="5"/>
        <v>0</v>
      </c>
    </row>
    <row r="259" spans="1:35" s="49" customFormat="1" ht="120" customHeight="1">
      <c r="A259" s="27">
        <v>36</v>
      </c>
      <c r="B259" s="18"/>
      <c r="C259" s="18" t="s">
        <v>141</v>
      </c>
      <c r="D259" s="22"/>
      <c r="E259" s="101" t="s">
        <v>86</v>
      </c>
      <c r="F259" s="118" t="s">
        <v>150</v>
      </c>
      <c r="G259" s="118"/>
      <c r="H259" s="118" t="s">
        <v>346</v>
      </c>
      <c r="I259" s="118" t="s">
        <v>110</v>
      </c>
      <c r="J259" s="118">
        <v>19.3</v>
      </c>
      <c r="K259" s="118"/>
      <c r="L259" s="147"/>
      <c r="M259" s="147"/>
      <c r="N259" s="147"/>
      <c r="O259" s="118">
        <v>19.8</v>
      </c>
      <c r="P259" s="118"/>
      <c r="Q259" s="147"/>
      <c r="R259" s="147"/>
      <c r="S259" s="147"/>
      <c r="T259" s="118">
        <v>19.8</v>
      </c>
      <c r="U259" s="118"/>
      <c r="V259" s="147"/>
      <c r="W259" s="147"/>
      <c r="X259" s="147"/>
      <c r="Y259" s="118">
        <v>20.100000000000001</v>
      </c>
      <c r="Z259" s="118"/>
      <c r="AA259" s="147"/>
      <c r="AB259" s="147"/>
      <c r="AC259" s="147"/>
      <c r="AD259" s="147">
        <v>21.1</v>
      </c>
      <c r="AE259" s="147"/>
      <c r="AF259" s="147"/>
      <c r="AG259" s="147"/>
      <c r="AH259" s="147"/>
      <c r="AI259" s="115"/>
    </row>
    <row r="260" spans="1:35" s="49" customFormat="1" ht="80.25" customHeight="1">
      <c r="A260" s="27">
        <v>98</v>
      </c>
      <c r="B260" s="18"/>
      <c r="C260" s="18" t="s">
        <v>142</v>
      </c>
      <c r="D260" s="22"/>
      <c r="E260" s="101" t="s">
        <v>87</v>
      </c>
      <c r="F260" s="118" t="s">
        <v>153</v>
      </c>
      <c r="G260" s="118"/>
      <c r="H260" s="118" t="s">
        <v>346</v>
      </c>
      <c r="I260" s="118" t="s">
        <v>110</v>
      </c>
      <c r="J260" s="118">
        <v>11.8</v>
      </c>
      <c r="K260" s="118"/>
      <c r="L260" s="147"/>
      <c r="M260" s="147"/>
      <c r="N260" s="147"/>
      <c r="O260" s="118">
        <v>11.8</v>
      </c>
      <c r="P260" s="118"/>
      <c r="Q260" s="147"/>
      <c r="R260" s="147"/>
      <c r="S260" s="147"/>
      <c r="T260" s="115">
        <v>12</v>
      </c>
      <c r="U260" s="118"/>
      <c r="V260" s="147"/>
      <c r="W260" s="147"/>
      <c r="X260" s="147"/>
      <c r="Y260" s="118">
        <v>12.1</v>
      </c>
      <c r="Z260" s="118"/>
      <c r="AA260" s="147"/>
      <c r="AB260" s="147"/>
      <c r="AC260" s="147"/>
      <c r="AD260" s="147">
        <v>12.3</v>
      </c>
      <c r="AE260" s="147"/>
      <c r="AF260" s="147"/>
      <c r="AG260" s="147"/>
      <c r="AH260" s="147"/>
      <c r="AI260" s="115"/>
    </row>
    <row r="261" spans="1:35" s="49" customFormat="1" ht="104.25" customHeight="1">
      <c r="A261" s="27">
        <v>99</v>
      </c>
      <c r="B261" s="18"/>
      <c r="C261" s="18" t="s">
        <v>142</v>
      </c>
      <c r="D261" s="22"/>
      <c r="E261" s="101" t="s">
        <v>88</v>
      </c>
      <c r="F261" s="118" t="s">
        <v>153</v>
      </c>
      <c r="G261" s="118"/>
      <c r="H261" s="118" t="s">
        <v>346</v>
      </c>
      <c r="I261" s="118" t="s">
        <v>110</v>
      </c>
      <c r="J261" s="118">
        <v>67.099999999999994</v>
      </c>
      <c r="K261" s="118"/>
      <c r="L261" s="147"/>
      <c r="M261" s="147"/>
      <c r="N261" s="147"/>
      <c r="O261" s="118">
        <v>69.3</v>
      </c>
      <c r="P261" s="118"/>
      <c r="Q261" s="147"/>
      <c r="R261" s="147"/>
      <c r="S261" s="147"/>
      <c r="T261" s="118">
        <v>72.5</v>
      </c>
      <c r="U261" s="118"/>
      <c r="V261" s="147"/>
      <c r="W261" s="147"/>
      <c r="X261" s="147"/>
      <c r="Y261" s="118">
        <v>74.599999999999994</v>
      </c>
      <c r="Z261" s="118"/>
      <c r="AA261" s="147"/>
      <c r="AB261" s="147"/>
      <c r="AC261" s="147"/>
      <c r="AD261" s="147">
        <v>76.7</v>
      </c>
      <c r="AE261" s="147"/>
      <c r="AF261" s="147"/>
      <c r="AG261" s="147"/>
      <c r="AH261" s="147"/>
      <c r="AI261" s="115"/>
    </row>
    <row r="262" spans="1:35" s="49" customFormat="1" ht="75.75" customHeight="1">
      <c r="A262" s="27"/>
      <c r="B262" s="18"/>
      <c r="C262" s="18"/>
      <c r="D262" s="22"/>
      <c r="E262" s="101" t="s">
        <v>84</v>
      </c>
      <c r="F262" s="118"/>
      <c r="G262" s="118"/>
      <c r="H262" s="118"/>
      <c r="I262" s="118"/>
      <c r="J262" s="118"/>
      <c r="K262" s="118"/>
      <c r="L262" s="147"/>
      <c r="M262" s="147"/>
      <c r="N262" s="147"/>
      <c r="O262" s="118"/>
      <c r="P262" s="118"/>
      <c r="Q262" s="147"/>
      <c r="R262" s="147"/>
      <c r="S262" s="147"/>
      <c r="T262" s="118"/>
      <c r="U262" s="118"/>
      <c r="V262" s="147"/>
      <c r="W262" s="147"/>
      <c r="X262" s="147"/>
      <c r="Y262" s="118"/>
      <c r="Z262" s="118"/>
      <c r="AA262" s="147"/>
      <c r="AB262" s="147"/>
      <c r="AC262" s="147"/>
      <c r="AD262" s="147"/>
      <c r="AE262" s="147"/>
      <c r="AF262" s="147"/>
      <c r="AG262" s="147"/>
      <c r="AH262" s="147"/>
      <c r="AI262" s="115">
        <f t="shared" si="5"/>
        <v>0</v>
      </c>
    </row>
    <row r="263" spans="1:35" s="49" customFormat="1" ht="104.25" customHeight="1">
      <c r="A263" s="27">
        <v>37</v>
      </c>
      <c r="B263" s="18"/>
      <c r="C263" s="18" t="s">
        <v>141</v>
      </c>
      <c r="D263" s="22"/>
      <c r="E263" s="101" t="s">
        <v>321</v>
      </c>
      <c r="F263" s="118" t="s">
        <v>154</v>
      </c>
      <c r="G263" s="118" t="s">
        <v>85</v>
      </c>
      <c r="H263" s="118" t="s">
        <v>347</v>
      </c>
      <c r="I263" s="118" t="s">
        <v>114</v>
      </c>
      <c r="J263" s="118">
        <v>10</v>
      </c>
      <c r="K263" s="118"/>
      <c r="L263" s="147"/>
      <c r="M263" s="147"/>
      <c r="N263" s="147"/>
      <c r="O263" s="118">
        <v>10</v>
      </c>
      <c r="P263" s="118"/>
      <c r="Q263" s="147"/>
      <c r="R263" s="147"/>
      <c r="S263" s="147"/>
      <c r="T263" s="118">
        <v>10</v>
      </c>
      <c r="U263" s="118"/>
      <c r="V263" s="147"/>
      <c r="W263" s="147"/>
      <c r="X263" s="147"/>
      <c r="Y263" s="118">
        <v>10</v>
      </c>
      <c r="Z263" s="118"/>
      <c r="AA263" s="147"/>
      <c r="AB263" s="147"/>
      <c r="AC263" s="147"/>
      <c r="AD263" s="147">
        <v>10</v>
      </c>
      <c r="AE263" s="147"/>
      <c r="AF263" s="147"/>
      <c r="AG263" s="147"/>
      <c r="AH263" s="147"/>
      <c r="AI263" s="115"/>
    </row>
    <row r="264" spans="1:35" s="49" customFormat="1" ht="126" customHeight="1">
      <c r="A264" s="27">
        <v>38</v>
      </c>
      <c r="B264" s="18"/>
      <c r="C264" s="18" t="s">
        <v>141</v>
      </c>
      <c r="D264" s="22"/>
      <c r="E264" s="101" t="s">
        <v>322</v>
      </c>
      <c r="F264" s="118" t="s">
        <v>145</v>
      </c>
      <c r="G264" s="118" t="s">
        <v>348</v>
      </c>
      <c r="H264" s="118" t="s">
        <v>382</v>
      </c>
      <c r="I264" s="118" t="s">
        <v>110</v>
      </c>
      <c r="J264" s="118">
        <v>3</v>
      </c>
      <c r="K264" s="118"/>
      <c r="L264" s="147"/>
      <c r="M264" s="147"/>
      <c r="N264" s="147"/>
      <c r="O264" s="118">
        <v>3</v>
      </c>
      <c r="P264" s="118"/>
      <c r="Q264" s="147"/>
      <c r="R264" s="147"/>
      <c r="S264" s="147"/>
      <c r="T264" s="118">
        <v>3</v>
      </c>
      <c r="U264" s="118"/>
      <c r="V264" s="147"/>
      <c r="W264" s="147"/>
      <c r="X264" s="147"/>
      <c r="Y264" s="118">
        <v>3</v>
      </c>
      <c r="Z264" s="118"/>
      <c r="AA264" s="147"/>
      <c r="AB264" s="147"/>
      <c r="AC264" s="147"/>
      <c r="AD264" s="147">
        <v>3</v>
      </c>
      <c r="AE264" s="147"/>
      <c r="AF264" s="147"/>
      <c r="AG264" s="147"/>
      <c r="AH264" s="147"/>
      <c r="AI264" s="115"/>
    </row>
    <row r="265" spans="1:35" s="49" customFormat="1" ht="119.25" customHeight="1">
      <c r="A265" s="27"/>
      <c r="B265" s="18"/>
      <c r="C265" s="18" t="s">
        <v>28</v>
      </c>
      <c r="D265" s="22"/>
      <c r="E265" s="101" t="s">
        <v>326</v>
      </c>
      <c r="F265" s="249" t="s">
        <v>180</v>
      </c>
      <c r="G265" s="118" t="s">
        <v>330</v>
      </c>
      <c r="H265" s="118" t="s">
        <v>331</v>
      </c>
      <c r="I265" s="250" t="s">
        <v>110</v>
      </c>
      <c r="J265" s="125">
        <v>7.1390000000000002</v>
      </c>
      <c r="K265" s="125" t="s">
        <v>209</v>
      </c>
      <c r="L265" s="251">
        <v>459</v>
      </c>
      <c r="M265" s="251">
        <v>18</v>
      </c>
      <c r="N265" s="251">
        <v>13</v>
      </c>
      <c r="O265" s="125">
        <v>6.8070000000000004</v>
      </c>
      <c r="P265" s="125" t="s">
        <v>209</v>
      </c>
      <c r="Q265" s="251">
        <v>459</v>
      </c>
      <c r="R265" s="251">
        <v>18</v>
      </c>
      <c r="S265" s="251">
        <v>13</v>
      </c>
      <c r="T265" s="125">
        <v>7.2149999999999999</v>
      </c>
      <c r="U265" s="125" t="s">
        <v>209</v>
      </c>
      <c r="V265" s="251">
        <v>459</v>
      </c>
      <c r="W265" s="251">
        <v>18</v>
      </c>
      <c r="X265" s="251">
        <v>13</v>
      </c>
      <c r="Y265" s="125"/>
      <c r="Z265" s="125" t="s">
        <v>209</v>
      </c>
      <c r="AA265" s="251">
        <v>459</v>
      </c>
      <c r="AB265" s="251">
        <v>18</v>
      </c>
      <c r="AC265" s="251" t="s">
        <v>211</v>
      </c>
      <c r="AD265" s="252"/>
      <c r="AE265" s="125" t="s">
        <v>209</v>
      </c>
      <c r="AF265" s="251">
        <v>459</v>
      </c>
      <c r="AG265" s="251">
        <v>18</v>
      </c>
      <c r="AH265" s="251" t="s">
        <v>211</v>
      </c>
      <c r="AI265" s="115">
        <f t="shared" si="5"/>
        <v>21.161000000000001</v>
      </c>
    </row>
    <row r="266" spans="1:35" s="49" customFormat="1" ht="93" customHeight="1">
      <c r="A266" s="27"/>
      <c r="B266" s="18"/>
      <c r="C266" s="18" t="s">
        <v>28</v>
      </c>
      <c r="D266" s="22"/>
      <c r="E266" s="101" t="s">
        <v>93</v>
      </c>
      <c r="F266" s="249" t="s">
        <v>180</v>
      </c>
      <c r="G266" s="118" t="s">
        <v>332</v>
      </c>
      <c r="H266" s="118" t="s">
        <v>331</v>
      </c>
      <c r="I266" s="250" t="s">
        <v>110</v>
      </c>
      <c r="J266" s="186">
        <v>3.09</v>
      </c>
      <c r="K266" s="125" t="s">
        <v>209</v>
      </c>
      <c r="L266" s="252">
        <v>459</v>
      </c>
      <c r="M266" s="252">
        <v>99</v>
      </c>
      <c r="N266" s="252">
        <v>11</v>
      </c>
      <c r="O266" s="125">
        <v>2.234</v>
      </c>
      <c r="P266" s="125" t="s">
        <v>356</v>
      </c>
      <c r="Q266" s="252">
        <v>459</v>
      </c>
      <c r="R266" s="252">
        <v>99</v>
      </c>
      <c r="S266" s="252">
        <v>0</v>
      </c>
      <c r="T266" s="125">
        <v>3.3660000000000001</v>
      </c>
      <c r="U266" s="125" t="s">
        <v>209</v>
      </c>
      <c r="V266" s="252">
        <v>459</v>
      </c>
      <c r="W266" s="252">
        <v>99</v>
      </c>
      <c r="X266" s="252">
        <v>11</v>
      </c>
      <c r="Y266" s="125">
        <v>3.698</v>
      </c>
      <c r="Z266" s="125" t="s">
        <v>209</v>
      </c>
      <c r="AA266" s="252">
        <v>459</v>
      </c>
      <c r="AB266" s="252">
        <v>99</v>
      </c>
      <c r="AC266" s="252">
        <v>11</v>
      </c>
      <c r="AD266" s="253">
        <v>4.0519999999999996</v>
      </c>
      <c r="AE266" s="125" t="s">
        <v>209</v>
      </c>
      <c r="AF266" s="252">
        <v>459</v>
      </c>
      <c r="AG266" s="252">
        <v>99</v>
      </c>
      <c r="AH266" s="252">
        <v>11</v>
      </c>
      <c r="AI266" s="115">
        <f t="shared" si="5"/>
        <v>16.439999999999998</v>
      </c>
    </row>
    <row r="267" spans="1:35" s="49" customFormat="1" ht="96" customHeight="1" thickBot="1">
      <c r="A267" s="27">
        <v>695</v>
      </c>
      <c r="B267" s="18"/>
      <c r="C267" s="18" t="s">
        <v>28</v>
      </c>
      <c r="D267" s="22"/>
      <c r="E267" s="254" t="s">
        <v>30</v>
      </c>
      <c r="F267" s="249" t="s">
        <v>180</v>
      </c>
      <c r="G267" s="249"/>
      <c r="H267" s="249" t="s">
        <v>383</v>
      </c>
      <c r="I267" s="250" t="s">
        <v>110</v>
      </c>
      <c r="J267" s="249">
        <v>13.975</v>
      </c>
      <c r="K267" s="149" t="s">
        <v>16</v>
      </c>
      <c r="L267" s="249">
        <v>123</v>
      </c>
      <c r="M267" s="249">
        <v>40</v>
      </c>
      <c r="N267" s="249">
        <v>0</v>
      </c>
      <c r="O267" s="249">
        <v>13.975</v>
      </c>
      <c r="P267" s="146" t="s">
        <v>16</v>
      </c>
      <c r="Q267" s="249">
        <v>123</v>
      </c>
      <c r="R267" s="249">
        <v>40</v>
      </c>
      <c r="S267" s="249">
        <v>0</v>
      </c>
      <c r="T267" s="249">
        <v>13.975</v>
      </c>
      <c r="U267" s="146" t="s">
        <v>16</v>
      </c>
      <c r="V267" s="249">
        <v>123</v>
      </c>
      <c r="W267" s="249">
        <v>40</v>
      </c>
      <c r="X267" s="249">
        <v>0</v>
      </c>
      <c r="Y267" s="249">
        <v>13.975</v>
      </c>
      <c r="Z267" s="146" t="s">
        <v>16</v>
      </c>
      <c r="AA267" s="249">
        <v>123</v>
      </c>
      <c r="AB267" s="249">
        <v>40</v>
      </c>
      <c r="AC267" s="249">
        <v>0</v>
      </c>
      <c r="AD267" s="249">
        <v>13.975</v>
      </c>
      <c r="AE267" s="146" t="s">
        <v>16</v>
      </c>
      <c r="AF267" s="249">
        <v>123</v>
      </c>
      <c r="AG267" s="249">
        <v>40</v>
      </c>
      <c r="AH267" s="249">
        <v>0</v>
      </c>
      <c r="AI267" s="115">
        <f t="shared" si="5"/>
        <v>69.875</v>
      </c>
    </row>
    <row r="268" spans="1:35" s="49" customFormat="1" ht="158.25" customHeight="1" thickBot="1">
      <c r="A268" s="27">
        <v>100</v>
      </c>
      <c r="B268" s="18"/>
      <c r="C268" s="18"/>
      <c r="D268" s="22"/>
      <c r="E268" s="101" t="s">
        <v>372</v>
      </c>
      <c r="F268" s="125" t="s">
        <v>366</v>
      </c>
      <c r="G268" s="125"/>
      <c r="H268" s="125"/>
      <c r="I268" s="125"/>
      <c r="J268" s="255" t="s">
        <v>367</v>
      </c>
      <c r="K268" s="256"/>
      <c r="L268" s="256"/>
      <c r="M268" s="256"/>
      <c r="N268" s="256"/>
      <c r="O268" s="135" t="s">
        <v>368</v>
      </c>
      <c r="P268" s="125"/>
      <c r="Q268" s="125"/>
      <c r="R268" s="125"/>
      <c r="S268" s="125"/>
      <c r="T268" s="135" t="s">
        <v>369</v>
      </c>
      <c r="U268" s="125"/>
      <c r="V268" s="125"/>
      <c r="W268" s="125"/>
      <c r="X268" s="125"/>
      <c r="Y268" s="125" t="s">
        <v>370</v>
      </c>
      <c r="Z268" s="125"/>
      <c r="AA268" s="125"/>
      <c r="AB268" s="125"/>
      <c r="AC268" s="125"/>
      <c r="AD268" s="125" t="s">
        <v>371</v>
      </c>
      <c r="AE268" s="125"/>
      <c r="AF268" s="125"/>
      <c r="AG268" s="125"/>
      <c r="AH268" s="125"/>
      <c r="AI268" s="115"/>
    </row>
    <row r="269" spans="1:35" ht="51.75" customHeight="1">
      <c r="B269" s="18"/>
      <c r="C269" s="18"/>
      <c r="D269" s="22"/>
      <c r="E269" s="101" t="s">
        <v>339</v>
      </c>
      <c r="F269" s="118"/>
      <c r="G269" s="118"/>
      <c r="H269" s="118"/>
      <c r="I269" s="118"/>
      <c r="J269" s="118"/>
      <c r="K269" s="118"/>
      <c r="L269" s="147"/>
      <c r="M269" s="147"/>
      <c r="N269" s="147"/>
      <c r="O269" s="118"/>
      <c r="P269" s="118"/>
      <c r="Q269" s="147"/>
      <c r="R269" s="147"/>
      <c r="S269" s="147"/>
      <c r="T269" s="118"/>
      <c r="U269" s="118"/>
      <c r="V269" s="147"/>
      <c r="W269" s="147"/>
      <c r="X269" s="147"/>
      <c r="Y269" s="118"/>
      <c r="Z269" s="118"/>
      <c r="AA269" s="147"/>
      <c r="AB269" s="147"/>
      <c r="AC269" s="147"/>
      <c r="AD269" s="147"/>
      <c r="AE269" s="147"/>
      <c r="AF269" s="147"/>
      <c r="AG269" s="147"/>
      <c r="AH269" s="147"/>
      <c r="AI269" s="115">
        <f t="shared" si="5"/>
        <v>0</v>
      </c>
    </row>
    <row r="270" spans="1:35" ht="145.5" customHeight="1">
      <c r="B270" s="18"/>
      <c r="C270" s="18"/>
      <c r="D270" s="22"/>
      <c r="E270" s="101" t="s">
        <v>89</v>
      </c>
      <c r="F270" s="118"/>
      <c r="G270" s="118"/>
      <c r="H270" s="118"/>
      <c r="I270" s="118"/>
      <c r="J270" s="118"/>
      <c r="K270" s="118"/>
      <c r="L270" s="147"/>
      <c r="M270" s="147"/>
      <c r="N270" s="147"/>
      <c r="O270" s="118"/>
      <c r="P270" s="118"/>
      <c r="Q270" s="147"/>
      <c r="R270" s="147"/>
      <c r="S270" s="147"/>
      <c r="T270" s="118"/>
      <c r="U270" s="118"/>
      <c r="V270" s="147"/>
      <c r="W270" s="147"/>
      <c r="X270" s="147"/>
      <c r="Y270" s="118"/>
      <c r="Z270" s="118"/>
      <c r="AA270" s="147"/>
      <c r="AB270" s="147"/>
      <c r="AC270" s="147"/>
      <c r="AD270" s="147"/>
      <c r="AE270" s="147"/>
      <c r="AF270" s="147"/>
      <c r="AG270" s="147"/>
      <c r="AH270" s="147"/>
      <c r="AI270" s="115">
        <f t="shared" si="5"/>
        <v>0</v>
      </c>
    </row>
    <row r="271" spans="1:35" ht="148.5" customHeight="1">
      <c r="A271" s="27">
        <v>39</v>
      </c>
      <c r="B271" s="18"/>
      <c r="C271" s="18"/>
      <c r="D271" s="22"/>
      <c r="E271" s="101" t="s">
        <v>29</v>
      </c>
      <c r="F271" s="118" t="s">
        <v>153</v>
      </c>
      <c r="G271" s="118"/>
      <c r="H271" s="118"/>
      <c r="I271" s="118"/>
      <c r="J271" s="118">
        <v>18</v>
      </c>
      <c r="K271" s="118"/>
      <c r="L271" s="147"/>
      <c r="M271" s="147"/>
      <c r="N271" s="147"/>
      <c r="O271" s="118">
        <v>16</v>
      </c>
      <c r="P271" s="118"/>
      <c r="Q271" s="147"/>
      <c r="R271" s="147"/>
      <c r="S271" s="147"/>
      <c r="T271" s="118">
        <v>14</v>
      </c>
      <c r="U271" s="118"/>
      <c r="V271" s="147"/>
      <c r="W271" s="147"/>
      <c r="X271" s="147"/>
      <c r="Y271" s="118">
        <v>12</v>
      </c>
      <c r="Z271" s="118"/>
      <c r="AA271" s="147"/>
      <c r="AB271" s="147"/>
      <c r="AC271" s="147"/>
      <c r="AD271" s="147">
        <v>10</v>
      </c>
      <c r="AE271" s="147"/>
      <c r="AF271" s="147"/>
      <c r="AG271" s="147"/>
      <c r="AH271" s="147"/>
      <c r="AI271" s="115"/>
    </row>
    <row r="272" spans="1:35" ht="105.75" customHeight="1">
      <c r="B272" s="18"/>
      <c r="C272" s="18"/>
      <c r="D272" s="22"/>
      <c r="E272" s="101" t="s">
        <v>34</v>
      </c>
      <c r="F272" s="118"/>
      <c r="G272" s="118"/>
      <c r="H272" s="118"/>
      <c r="I272" s="118"/>
      <c r="J272" s="118"/>
      <c r="K272" s="118"/>
      <c r="L272" s="147"/>
      <c r="M272" s="147"/>
      <c r="N272" s="147"/>
      <c r="O272" s="118"/>
      <c r="P272" s="118"/>
      <c r="Q272" s="147"/>
      <c r="R272" s="147"/>
      <c r="S272" s="147"/>
      <c r="T272" s="118"/>
      <c r="U272" s="118"/>
      <c r="V272" s="147"/>
      <c r="W272" s="147"/>
      <c r="X272" s="147"/>
      <c r="Y272" s="118"/>
      <c r="Z272" s="118"/>
      <c r="AA272" s="147"/>
      <c r="AB272" s="147"/>
      <c r="AC272" s="147"/>
      <c r="AD272" s="147"/>
      <c r="AE272" s="147"/>
      <c r="AF272" s="147"/>
      <c r="AG272" s="147"/>
      <c r="AH272" s="147"/>
      <c r="AI272" s="115">
        <f t="shared" si="5"/>
        <v>0</v>
      </c>
    </row>
    <row r="273" spans="1:35" ht="92.25" customHeight="1">
      <c r="A273" s="27">
        <v>101</v>
      </c>
      <c r="B273" s="18"/>
      <c r="C273" s="18"/>
      <c r="D273" s="22"/>
      <c r="E273" s="101" t="s">
        <v>90</v>
      </c>
      <c r="F273" s="118" t="s">
        <v>153</v>
      </c>
      <c r="G273" s="118" t="s">
        <v>349</v>
      </c>
      <c r="H273" s="118" t="s">
        <v>380</v>
      </c>
      <c r="I273" s="118" t="s">
        <v>110</v>
      </c>
      <c r="J273" s="118">
        <v>0</v>
      </c>
      <c r="K273" s="118"/>
      <c r="L273" s="147"/>
      <c r="M273" s="147"/>
      <c r="N273" s="147"/>
      <c r="O273" s="118">
        <v>0</v>
      </c>
      <c r="P273" s="118"/>
      <c r="Q273" s="147"/>
      <c r="R273" s="147"/>
      <c r="S273" s="147"/>
      <c r="T273" s="118">
        <v>0</v>
      </c>
      <c r="U273" s="118"/>
      <c r="V273" s="147"/>
      <c r="W273" s="147"/>
      <c r="X273" s="147"/>
      <c r="Y273" s="118">
        <v>0</v>
      </c>
      <c r="Z273" s="118"/>
      <c r="AA273" s="147"/>
      <c r="AB273" s="147"/>
      <c r="AC273" s="147"/>
      <c r="AD273" s="147"/>
      <c r="AE273" s="147"/>
      <c r="AF273" s="147"/>
      <c r="AG273" s="147"/>
      <c r="AH273" s="147"/>
      <c r="AI273" s="115"/>
    </row>
    <row r="274" spans="1:35" ht="102.75" customHeight="1">
      <c r="A274" s="27">
        <v>102</v>
      </c>
      <c r="B274" s="18"/>
      <c r="C274" s="18"/>
      <c r="D274" s="22"/>
      <c r="E274" s="254" t="s">
        <v>91</v>
      </c>
      <c r="F274" s="193" t="s">
        <v>153</v>
      </c>
      <c r="G274" s="193" t="s">
        <v>349</v>
      </c>
      <c r="H274" s="193" t="s">
        <v>381</v>
      </c>
      <c r="I274" s="118" t="s">
        <v>114</v>
      </c>
      <c r="J274" s="193">
        <v>0</v>
      </c>
      <c r="K274" s="193"/>
      <c r="L274" s="193"/>
      <c r="M274" s="193"/>
      <c r="N274" s="193"/>
      <c r="O274" s="193">
        <v>0</v>
      </c>
      <c r="P274" s="193"/>
      <c r="Q274" s="193"/>
      <c r="R274" s="193"/>
      <c r="S274" s="193"/>
      <c r="T274" s="193">
        <v>0</v>
      </c>
      <c r="U274" s="193"/>
      <c r="V274" s="193"/>
      <c r="W274" s="193"/>
      <c r="X274" s="193"/>
      <c r="Y274" s="193">
        <v>0</v>
      </c>
      <c r="Z274" s="193"/>
      <c r="AA274" s="193"/>
      <c r="AB274" s="193"/>
      <c r="AC274" s="147"/>
      <c r="AD274" s="147"/>
      <c r="AE274" s="147"/>
      <c r="AF274" s="147"/>
      <c r="AG274" s="147"/>
      <c r="AH274" s="147"/>
      <c r="AI274" s="115"/>
    </row>
    <row r="275" spans="1:35" ht="25.5" customHeight="1">
      <c r="B275" s="27"/>
      <c r="C275" s="27"/>
      <c r="D275" s="37"/>
      <c r="E275" s="224" t="s">
        <v>329</v>
      </c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  <c r="T275" s="193"/>
      <c r="U275" s="193"/>
      <c r="V275" s="193"/>
      <c r="W275" s="193"/>
      <c r="X275" s="193"/>
      <c r="Y275" s="193"/>
      <c r="Z275" s="193"/>
      <c r="AA275" s="193"/>
      <c r="AB275" s="193"/>
      <c r="AC275" s="147"/>
      <c r="AD275" s="147"/>
      <c r="AE275" s="147"/>
      <c r="AF275" s="147"/>
      <c r="AG275" s="147"/>
      <c r="AH275" s="147"/>
      <c r="AI275" s="115">
        <f t="shared" si="5"/>
        <v>0</v>
      </c>
    </row>
    <row r="276" spans="1:35" ht="54" customHeight="1">
      <c r="B276" s="27"/>
      <c r="C276" s="27"/>
      <c r="D276" s="37"/>
      <c r="E276" s="257" t="s">
        <v>92</v>
      </c>
      <c r="F276" s="193"/>
      <c r="G276" s="193"/>
      <c r="H276" s="193"/>
      <c r="I276" s="193"/>
      <c r="J276" s="180">
        <f>J44</f>
        <v>50</v>
      </c>
      <c r="K276" s="179"/>
      <c r="L276" s="179"/>
      <c r="M276" s="179"/>
      <c r="N276" s="179"/>
      <c r="O276" s="180">
        <f>O45</f>
        <v>100</v>
      </c>
      <c r="P276" s="179"/>
      <c r="Q276" s="179"/>
      <c r="R276" s="179"/>
      <c r="S276" s="179"/>
      <c r="T276" s="180">
        <f>T45+T30</f>
        <v>117</v>
      </c>
      <c r="U276" s="179"/>
      <c r="V276" s="179"/>
      <c r="W276" s="179"/>
      <c r="X276" s="179"/>
      <c r="Y276" s="180">
        <f>Y45+Y30</f>
        <v>210.5</v>
      </c>
      <c r="Z276" s="193"/>
      <c r="AA276" s="193"/>
      <c r="AB276" s="193"/>
      <c r="AC276" s="147"/>
      <c r="AD276" s="258">
        <f>AD30</f>
        <v>70</v>
      </c>
      <c r="AE276" s="147"/>
      <c r="AF276" s="147"/>
      <c r="AG276" s="147"/>
      <c r="AH276" s="147"/>
      <c r="AI276" s="258">
        <f t="shared" si="5"/>
        <v>547.5</v>
      </c>
    </row>
    <row r="277" spans="1:35" ht="11.25" customHeight="1">
      <c r="B277" s="27"/>
      <c r="C277" s="27"/>
      <c r="D277" s="37"/>
      <c r="E277" s="259" t="s">
        <v>328</v>
      </c>
      <c r="F277" s="193"/>
      <c r="G277" s="193"/>
      <c r="H277" s="179"/>
      <c r="I277" s="179"/>
      <c r="J277" s="180">
        <f>J83+J85+J86+J110+J111+J173+J178+J179+J211+J226+J240+J267+J84+J87+J114+J205+J212+J215+J236+J227+J71+J75+J77+J89+J216+J112</f>
        <v>513.30800000000011</v>
      </c>
      <c r="K277" s="179"/>
      <c r="L277" s="179"/>
      <c r="M277" s="179"/>
      <c r="N277" s="179"/>
      <c r="O277" s="180">
        <f>O87+O99+O100+O114+O172+O173+O178+O179+O266+O267+O101+O168+O217+O168+O218+O226+O241+O180+O215+O243+O89+O90+O91+O92+O93+O205+O112</f>
        <v>452.79599999999999</v>
      </c>
      <c r="P277" s="179"/>
      <c r="Q277" s="179"/>
      <c r="R277" s="179"/>
      <c r="S277" s="179"/>
      <c r="T277" s="180">
        <f>T102+T103+T104+T110+T172+T173+T178+T179+T205+T267+T87+T114+T113+T105+T87+T111+T113+T181+T182+T219+T220+T226+T245+T69+T267</f>
        <v>772.56000000000006</v>
      </c>
      <c r="U277" s="179"/>
      <c r="V277" s="179"/>
      <c r="W277" s="179"/>
      <c r="X277" s="179"/>
      <c r="Y277" s="180">
        <f>Y87+Y113+Y172+Y173+Y267+Y114+Y178+Y179</f>
        <v>124.94299999999998</v>
      </c>
      <c r="Z277" s="179"/>
      <c r="AA277" s="179"/>
      <c r="AB277" s="179"/>
      <c r="AC277" s="260"/>
      <c r="AD277" s="258">
        <f>AD85+AD86+AD87+AD106+AD107+AD110+AD114+AD172+AD173+AD267+AD72+AD73+AD83+AD84+AD178+AD179</f>
        <v>126.119</v>
      </c>
      <c r="AE277" s="260"/>
      <c r="AF277" s="260"/>
      <c r="AG277" s="260"/>
      <c r="AH277" s="260"/>
      <c r="AI277" s="258">
        <f>J277+O277+T277+Y277+AD277</f>
        <v>1989.7260000000001</v>
      </c>
    </row>
    <row r="278" spans="1:35" ht="16.5" customHeight="1">
      <c r="B278" s="27"/>
      <c r="C278" s="27"/>
      <c r="D278" s="37"/>
      <c r="E278" s="259" t="s">
        <v>209</v>
      </c>
      <c r="F278" s="193"/>
      <c r="G278" s="193"/>
      <c r="H278" s="179"/>
      <c r="I278" s="179"/>
      <c r="J278" s="181">
        <f xml:space="preserve"> J235+J265+J266+J70+J74+J165+J166+J167+J228+J229+J76+J78+J88</f>
        <v>1724.529</v>
      </c>
      <c r="K278" s="179"/>
      <c r="L278" s="179"/>
      <c r="M278" s="179"/>
      <c r="N278" s="179"/>
      <c r="O278" s="180">
        <f>O265+O235</f>
        <v>2067.0069999999996</v>
      </c>
      <c r="P278" s="179"/>
      <c r="Q278" s="179"/>
      <c r="R278" s="179"/>
      <c r="S278" s="179"/>
      <c r="T278" s="180">
        <f>T265+T266+T235</f>
        <v>2010.5809999999999</v>
      </c>
      <c r="U278" s="179"/>
      <c r="V278" s="179"/>
      <c r="W278" s="179"/>
      <c r="X278" s="179"/>
      <c r="Y278" s="181">
        <f>Y266</f>
        <v>3.698</v>
      </c>
      <c r="Z278" s="179"/>
      <c r="AA278" s="179"/>
      <c r="AB278" s="179"/>
      <c r="AC278" s="260"/>
      <c r="AD278" s="258">
        <f>AD22+AD245</f>
        <v>0</v>
      </c>
      <c r="AE278" s="260"/>
      <c r="AF278" s="260"/>
      <c r="AG278" s="260"/>
      <c r="AH278" s="260"/>
      <c r="AI278" s="258">
        <f>J278+O278+T278+Y278+AD278</f>
        <v>5805.8149999999996</v>
      </c>
    </row>
    <row r="279" spans="1:35" ht="42.75" customHeight="1">
      <c r="B279" s="27"/>
      <c r="C279" s="30"/>
      <c r="D279" s="66"/>
      <c r="E279" s="257" t="s">
        <v>327</v>
      </c>
      <c r="F279" s="182"/>
      <c r="G279" s="182"/>
      <c r="H279" s="182"/>
      <c r="I279" s="182"/>
      <c r="J279" s="183">
        <f>J276+J277+J278</f>
        <v>2287.837</v>
      </c>
      <c r="K279" s="182"/>
      <c r="L279" s="182"/>
      <c r="M279" s="182"/>
      <c r="N279" s="182"/>
      <c r="O279" s="183">
        <f>O276+O277+O278</f>
        <v>2619.8029999999999</v>
      </c>
      <c r="P279" s="183"/>
      <c r="Q279" s="183"/>
      <c r="R279" s="183"/>
      <c r="S279" s="183"/>
      <c r="T279" s="183">
        <f>T276+T277+T278</f>
        <v>2900.1410000000001</v>
      </c>
      <c r="U279" s="183"/>
      <c r="V279" s="183"/>
      <c r="W279" s="183"/>
      <c r="X279" s="183"/>
      <c r="Y279" s="183">
        <f>Y276+Y277+Y278</f>
        <v>339.14099999999996</v>
      </c>
      <c r="Z279" s="183"/>
      <c r="AA279" s="183"/>
      <c r="AB279" s="183"/>
      <c r="AC279" s="183"/>
      <c r="AD279" s="183">
        <f>AD276+AD277+AD278</f>
        <v>196.119</v>
      </c>
      <c r="AE279" s="147"/>
      <c r="AF279" s="147"/>
      <c r="AG279" s="147"/>
      <c r="AH279" s="147"/>
      <c r="AI279" s="261">
        <f>J279+O279+T279+Y279+AD279</f>
        <v>8343.0409999999993</v>
      </c>
    </row>
    <row r="280" spans="1:35" ht="15.75">
      <c r="A280" s="23"/>
      <c r="E280" s="43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7"/>
      <c r="AD280" s="7"/>
      <c r="AE280" s="7"/>
      <c r="AF280" s="7"/>
      <c r="AG280" s="7"/>
      <c r="AH280" s="7"/>
      <c r="AI280" s="56"/>
    </row>
    <row r="281" spans="1:35" ht="15.75">
      <c r="A281" s="23"/>
      <c r="E281" s="43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7"/>
      <c r="AD281" s="7"/>
      <c r="AE281" s="7"/>
      <c r="AF281" s="7"/>
      <c r="AG281" s="7"/>
      <c r="AH281" s="7"/>
      <c r="AI281" s="57"/>
    </row>
    <row r="282" spans="1:35" ht="15.75">
      <c r="A282" s="23"/>
      <c r="E282" s="43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7"/>
      <c r="AD282" s="7"/>
      <c r="AE282" s="7"/>
      <c r="AF282" s="7"/>
      <c r="AG282" s="7"/>
      <c r="AH282" s="7"/>
      <c r="AI282" s="56"/>
    </row>
    <row r="283" spans="1:35" ht="15.75">
      <c r="A283" s="23"/>
      <c r="E283" s="43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7"/>
      <c r="AD283" s="7"/>
      <c r="AE283" s="7"/>
      <c r="AF283" s="7"/>
      <c r="AG283" s="7"/>
      <c r="AH283" s="7"/>
      <c r="AI283" s="56"/>
    </row>
    <row r="284" spans="1:35" ht="15.75">
      <c r="A284" s="23"/>
      <c r="E284" s="43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7"/>
      <c r="AD284" s="7"/>
      <c r="AE284" s="7"/>
      <c r="AF284" s="7"/>
      <c r="AG284" s="7"/>
      <c r="AH284" s="7"/>
      <c r="AI284" s="56"/>
    </row>
    <row r="285" spans="1:35" ht="15.75">
      <c r="A285" s="23"/>
      <c r="E285" s="43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7"/>
      <c r="AD285" s="7"/>
      <c r="AE285" s="7"/>
      <c r="AF285" s="7"/>
      <c r="AG285" s="7"/>
      <c r="AH285" s="7"/>
      <c r="AI285" s="57"/>
    </row>
    <row r="286" spans="1:35" ht="15.75">
      <c r="A286" s="23"/>
      <c r="E286" s="43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7"/>
      <c r="AD286" s="7"/>
      <c r="AE286" s="7"/>
      <c r="AF286" s="7"/>
      <c r="AG286" s="7"/>
      <c r="AH286" s="7"/>
      <c r="AI286" s="56"/>
    </row>
    <row r="287" spans="1:35" ht="15.75">
      <c r="A287" s="23"/>
      <c r="E287" s="43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7"/>
      <c r="AD287" s="7"/>
      <c r="AE287" s="7"/>
      <c r="AF287" s="7"/>
      <c r="AG287" s="7"/>
      <c r="AH287" s="7"/>
      <c r="AI287" s="56"/>
    </row>
    <row r="288" spans="1:35" ht="15.75">
      <c r="A288" s="23"/>
      <c r="E288" s="43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7"/>
      <c r="AD288" s="7"/>
      <c r="AE288" s="7"/>
      <c r="AF288" s="7"/>
      <c r="AG288" s="7"/>
      <c r="AH288" s="7"/>
      <c r="AI288" s="56"/>
    </row>
    <row r="289" spans="1:35" ht="15.75">
      <c r="A289" s="23"/>
      <c r="E289" s="43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7"/>
      <c r="AD289" s="7"/>
      <c r="AE289" s="7"/>
      <c r="AF289" s="7"/>
      <c r="AG289" s="7"/>
      <c r="AH289" s="7"/>
      <c r="AI289" s="57"/>
    </row>
    <row r="290" spans="1:35" ht="15.75">
      <c r="A290" s="23"/>
      <c r="E290" s="43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7"/>
      <c r="AD290" s="7"/>
      <c r="AE290" s="7"/>
      <c r="AF290" s="7"/>
      <c r="AG290" s="7"/>
      <c r="AH290" s="7"/>
      <c r="AI290" s="56"/>
    </row>
    <row r="291" spans="1:35" ht="15.75">
      <c r="A291" s="23"/>
      <c r="E291" s="43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7"/>
      <c r="AD291" s="7"/>
      <c r="AE291" s="7"/>
      <c r="AF291" s="7"/>
      <c r="AG291" s="7"/>
      <c r="AH291" s="7"/>
      <c r="AI291" s="56"/>
    </row>
    <row r="292" spans="1:35" ht="15.75">
      <c r="A292" s="23"/>
      <c r="E292" s="43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7"/>
      <c r="AD292" s="7"/>
      <c r="AE292" s="7"/>
      <c r="AF292" s="7"/>
      <c r="AG292" s="7"/>
      <c r="AH292" s="7"/>
      <c r="AI292" s="56"/>
    </row>
    <row r="293" spans="1:35" ht="15.75">
      <c r="A293" s="23"/>
      <c r="E293" s="43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7"/>
      <c r="AD293" s="7"/>
      <c r="AE293" s="7"/>
      <c r="AF293" s="7"/>
      <c r="AG293" s="7"/>
      <c r="AH293" s="7"/>
      <c r="AI293" s="57"/>
    </row>
    <row r="294" spans="1:35" ht="15.75">
      <c r="A294" s="23"/>
      <c r="E294" s="43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7"/>
      <c r="AD294" s="7"/>
      <c r="AE294" s="7"/>
      <c r="AF294" s="7"/>
      <c r="AG294" s="7"/>
      <c r="AH294" s="7"/>
      <c r="AI294" s="56"/>
    </row>
    <row r="295" spans="1:35" ht="15.75">
      <c r="A295" s="23"/>
      <c r="E295" s="44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7"/>
      <c r="AD295" s="7"/>
      <c r="AE295" s="7"/>
      <c r="AF295" s="7"/>
      <c r="AG295" s="7"/>
      <c r="AH295" s="7"/>
      <c r="AI295" s="56"/>
    </row>
    <row r="296" spans="1:35">
      <c r="A296" s="23"/>
      <c r="AC296" s="7"/>
      <c r="AD296" s="7"/>
      <c r="AE296" s="7"/>
      <c r="AF296" s="7"/>
      <c r="AG296" s="7"/>
      <c r="AH296" s="7"/>
      <c r="AI296" s="56"/>
    </row>
    <row r="297" spans="1:35">
      <c r="A297" s="23"/>
      <c r="AC297" s="7"/>
      <c r="AD297" s="7"/>
      <c r="AE297" s="7"/>
      <c r="AF297" s="7"/>
      <c r="AG297" s="7"/>
      <c r="AH297" s="7"/>
      <c r="AI297" s="57"/>
    </row>
    <row r="298" spans="1:35">
      <c r="A298" s="23"/>
      <c r="AC298" s="7"/>
      <c r="AD298" s="7"/>
      <c r="AE298" s="7"/>
      <c r="AF298" s="7"/>
      <c r="AG298" s="7"/>
      <c r="AH298" s="7"/>
      <c r="AI298" s="56"/>
    </row>
    <row r="299" spans="1:35">
      <c r="A299" s="23"/>
      <c r="AC299" s="7"/>
      <c r="AD299" s="7"/>
      <c r="AE299" s="7"/>
      <c r="AF299" s="7"/>
      <c r="AG299" s="7"/>
      <c r="AH299" s="7"/>
      <c r="AI299" s="56"/>
    </row>
    <row r="300" spans="1:35">
      <c r="A300" s="23"/>
      <c r="AC300" s="7"/>
      <c r="AD300" s="7"/>
      <c r="AE300" s="7"/>
      <c r="AF300" s="7"/>
      <c r="AG300" s="7"/>
      <c r="AH300" s="7"/>
      <c r="AI300" s="56"/>
    </row>
    <row r="301" spans="1:35">
      <c r="A301" s="23"/>
      <c r="AC301" s="7"/>
      <c r="AD301" s="7"/>
      <c r="AE301" s="7"/>
      <c r="AF301" s="7"/>
      <c r="AG301" s="7"/>
      <c r="AH301" s="7"/>
      <c r="AI301" s="57"/>
    </row>
    <row r="302" spans="1:35">
      <c r="A302" s="23"/>
      <c r="AC302" s="7"/>
      <c r="AD302" s="7"/>
      <c r="AE302" s="7"/>
      <c r="AF302" s="7"/>
      <c r="AG302" s="7"/>
      <c r="AH302" s="7"/>
      <c r="AI302" s="56"/>
    </row>
    <row r="303" spans="1:35">
      <c r="A303" s="23"/>
      <c r="AC303" s="7"/>
      <c r="AD303" s="7"/>
      <c r="AE303" s="7"/>
      <c r="AF303" s="7"/>
      <c r="AG303" s="7"/>
      <c r="AH303" s="7"/>
      <c r="AI303" s="56"/>
    </row>
    <row r="304" spans="1:35">
      <c r="A304" s="23"/>
      <c r="AC304" s="7"/>
      <c r="AD304" s="7"/>
      <c r="AE304" s="7"/>
      <c r="AF304" s="7"/>
      <c r="AG304" s="7"/>
      <c r="AH304" s="7"/>
      <c r="AI304" s="56"/>
    </row>
    <row r="305" spans="1:35">
      <c r="A305" s="23"/>
      <c r="AC305" s="7"/>
      <c r="AD305" s="7"/>
      <c r="AE305" s="7"/>
      <c r="AF305" s="7"/>
      <c r="AG305" s="7"/>
      <c r="AH305" s="7"/>
      <c r="AI305" s="57"/>
    </row>
    <row r="306" spans="1:35">
      <c r="A306" s="23"/>
      <c r="AC306" s="7"/>
      <c r="AD306" s="7"/>
      <c r="AE306" s="7"/>
      <c r="AF306" s="7"/>
      <c r="AG306" s="7"/>
      <c r="AH306" s="7"/>
      <c r="AI306" s="56"/>
    </row>
    <row r="307" spans="1:35">
      <c r="A307" s="23"/>
      <c r="AC307" s="7"/>
      <c r="AD307" s="7"/>
      <c r="AE307" s="7"/>
      <c r="AF307" s="7"/>
      <c r="AG307" s="7"/>
      <c r="AH307" s="7"/>
      <c r="AI307" s="56"/>
    </row>
    <row r="308" spans="1:35">
      <c r="A308" s="23"/>
      <c r="AC308" s="7"/>
      <c r="AD308" s="7"/>
      <c r="AE308" s="7"/>
      <c r="AF308" s="7"/>
      <c r="AG308" s="7"/>
      <c r="AH308" s="7"/>
      <c r="AI308" s="56"/>
    </row>
    <row r="309" spans="1:35">
      <c r="A309" s="23"/>
      <c r="AC309" s="7"/>
      <c r="AD309" s="7"/>
      <c r="AE309" s="7"/>
      <c r="AF309" s="7"/>
      <c r="AG309" s="7"/>
      <c r="AH309" s="7"/>
      <c r="AI309" s="57"/>
    </row>
    <row r="310" spans="1:35">
      <c r="A310" s="23"/>
      <c r="AC310" s="7"/>
      <c r="AD310" s="7"/>
      <c r="AE310" s="7"/>
      <c r="AF310" s="7"/>
      <c r="AG310" s="7"/>
      <c r="AH310" s="7"/>
      <c r="AI310" s="56"/>
    </row>
    <row r="311" spans="1:35">
      <c r="A311" s="23"/>
      <c r="AC311" s="7"/>
      <c r="AD311" s="7"/>
      <c r="AE311" s="7"/>
      <c r="AF311" s="7"/>
      <c r="AG311" s="7"/>
      <c r="AH311" s="7"/>
      <c r="AI311" s="56"/>
    </row>
    <row r="312" spans="1:35">
      <c r="A312" s="23"/>
      <c r="AC312" s="7"/>
      <c r="AD312" s="7"/>
      <c r="AE312" s="7"/>
      <c r="AF312" s="7"/>
      <c r="AG312" s="7"/>
      <c r="AH312" s="7"/>
      <c r="AI312" s="56"/>
    </row>
    <row r="313" spans="1:35">
      <c r="A313" s="23"/>
      <c r="AC313" s="7"/>
      <c r="AD313" s="7"/>
      <c r="AE313" s="7"/>
      <c r="AF313" s="7"/>
      <c r="AG313" s="7"/>
      <c r="AH313" s="7"/>
      <c r="AI313" s="57"/>
    </row>
    <row r="314" spans="1:35">
      <c r="A314" s="23"/>
      <c r="AC314" s="7"/>
      <c r="AD314" s="7"/>
      <c r="AE314" s="7"/>
      <c r="AF314" s="7"/>
      <c r="AG314" s="7"/>
      <c r="AH314" s="7"/>
      <c r="AI314" s="56"/>
    </row>
    <row r="315" spans="1:35">
      <c r="A315" s="23"/>
      <c r="AC315" s="7"/>
      <c r="AD315" s="7"/>
      <c r="AE315" s="7"/>
      <c r="AF315" s="7"/>
      <c r="AG315" s="7"/>
      <c r="AH315" s="7"/>
      <c r="AI315" s="56"/>
    </row>
    <row r="316" spans="1:35">
      <c r="A316" s="23"/>
      <c r="AC316" s="7"/>
      <c r="AD316" s="7"/>
      <c r="AE316" s="7"/>
      <c r="AF316" s="7"/>
      <c r="AG316" s="7"/>
      <c r="AH316" s="7"/>
      <c r="AI316" s="56"/>
    </row>
    <row r="317" spans="1:35">
      <c r="A317" s="23"/>
      <c r="AC317" s="7"/>
      <c r="AD317" s="7"/>
      <c r="AE317" s="7"/>
      <c r="AF317" s="7"/>
      <c r="AG317" s="7"/>
      <c r="AH317" s="7"/>
      <c r="AI317" s="57"/>
    </row>
    <row r="318" spans="1:35">
      <c r="A318" s="23"/>
      <c r="AC318" s="7"/>
      <c r="AD318" s="7"/>
      <c r="AE318" s="7"/>
      <c r="AF318" s="7"/>
      <c r="AG318" s="7"/>
      <c r="AH318" s="7"/>
      <c r="AI318" s="56"/>
    </row>
    <row r="319" spans="1:35">
      <c r="A319" s="23"/>
      <c r="AC319" s="7"/>
      <c r="AD319" s="7"/>
      <c r="AE319" s="7"/>
      <c r="AF319" s="7"/>
      <c r="AG319" s="7"/>
      <c r="AH319" s="7"/>
      <c r="AI319" s="56"/>
    </row>
    <row r="320" spans="1:35">
      <c r="A320" s="23"/>
      <c r="AC320" s="7"/>
      <c r="AD320" s="7"/>
      <c r="AE320" s="7"/>
      <c r="AF320" s="7"/>
      <c r="AG320" s="7"/>
      <c r="AH320" s="7"/>
      <c r="AI320" s="56"/>
    </row>
    <row r="321" spans="1:35">
      <c r="A321" s="23"/>
      <c r="AC321" s="17"/>
      <c r="AD321" s="17"/>
      <c r="AE321" s="17"/>
      <c r="AF321" s="17"/>
      <c r="AG321" s="17"/>
      <c r="AH321" s="17"/>
      <c r="AI321" s="58"/>
    </row>
    <row r="322" spans="1:35">
      <c r="A322" s="23"/>
      <c r="AC322" s="7"/>
      <c r="AD322" s="7"/>
      <c r="AE322" s="7"/>
      <c r="AF322" s="7"/>
      <c r="AG322" s="7"/>
      <c r="AH322" s="7"/>
      <c r="AI322" s="56"/>
    </row>
    <row r="323" spans="1:35">
      <c r="A323" s="23"/>
      <c r="AC323" s="7"/>
      <c r="AD323" s="7"/>
      <c r="AE323" s="7"/>
      <c r="AF323" s="7"/>
      <c r="AG323" s="7"/>
      <c r="AH323" s="7"/>
      <c r="AI323" s="56"/>
    </row>
    <row r="324" spans="1:35">
      <c r="A324" s="23"/>
      <c r="AC324" s="7"/>
      <c r="AD324" s="7"/>
      <c r="AE324" s="7"/>
      <c r="AF324" s="7"/>
      <c r="AG324" s="7"/>
      <c r="AH324" s="7"/>
      <c r="AI324" s="56"/>
    </row>
    <row r="325" spans="1:35">
      <c r="A325" s="23"/>
      <c r="AC325" s="7"/>
      <c r="AD325" s="7"/>
      <c r="AE325" s="7"/>
      <c r="AF325" s="7"/>
      <c r="AG325" s="7"/>
      <c r="AH325" s="7"/>
      <c r="AI325" s="57"/>
    </row>
    <row r="326" spans="1:35">
      <c r="A326" s="23"/>
      <c r="AC326" s="7"/>
      <c r="AD326" s="7"/>
      <c r="AE326" s="7"/>
      <c r="AF326" s="7"/>
      <c r="AG326" s="7"/>
      <c r="AH326" s="7"/>
      <c r="AI326" s="56"/>
    </row>
    <row r="327" spans="1:35">
      <c r="A327" s="23"/>
      <c r="AC327" s="7"/>
      <c r="AD327" s="7"/>
      <c r="AE327" s="7"/>
      <c r="AF327" s="7"/>
      <c r="AG327" s="7"/>
      <c r="AH327" s="7"/>
      <c r="AI327" s="56"/>
    </row>
    <row r="328" spans="1:35">
      <c r="A328" s="23"/>
      <c r="AC328" s="7"/>
      <c r="AD328" s="7"/>
      <c r="AE328" s="7"/>
      <c r="AF328" s="7"/>
      <c r="AG328" s="7"/>
      <c r="AH328" s="7"/>
      <c r="AI328" s="56"/>
    </row>
    <row r="329" spans="1:35">
      <c r="A329" s="23"/>
      <c r="AC329" s="7"/>
      <c r="AD329" s="7"/>
      <c r="AE329" s="7"/>
      <c r="AF329" s="7"/>
      <c r="AG329" s="7"/>
      <c r="AH329" s="7"/>
      <c r="AI329" s="57"/>
    </row>
    <row r="330" spans="1:35">
      <c r="A330" s="23"/>
      <c r="AC330" s="7"/>
      <c r="AD330" s="7"/>
      <c r="AE330" s="7"/>
      <c r="AF330" s="7"/>
      <c r="AG330" s="7"/>
      <c r="AH330" s="7"/>
      <c r="AI330" s="56"/>
    </row>
    <row r="331" spans="1:35">
      <c r="A331" s="23"/>
      <c r="AC331" s="7"/>
      <c r="AD331" s="7"/>
      <c r="AE331" s="7"/>
      <c r="AF331" s="7"/>
      <c r="AG331" s="7"/>
      <c r="AH331" s="7"/>
      <c r="AI331" s="56"/>
    </row>
    <row r="332" spans="1:35">
      <c r="A332" s="23"/>
      <c r="AC332" s="7"/>
      <c r="AD332" s="7"/>
      <c r="AE332" s="7"/>
      <c r="AF332" s="7"/>
      <c r="AG332" s="7"/>
      <c r="AH332" s="7"/>
      <c r="AI332" s="56"/>
    </row>
    <row r="333" spans="1:35">
      <c r="A333" s="23"/>
      <c r="AC333" s="7"/>
      <c r="AD333" s="7"/>
      <c r="AE333" s="7"/>
      <c r="AF333" s="7"/>
      <c r="AG333" s="7"/>
      <c r="AH333" s="7"/>
      <c r="AI333" s="57"/>
    </row>
    <row r="334" spans="1:35">
      <c r="A334" s="23"/>
      <c r="AC334" s="7"/>
      <c r="AD334" s="7"/>
      <c r="AE334" s="7"/>
      <c r="AF334" s="7"/>
      <c r="AG334" s="7"/>
      <c r="AH334" s="7"/>
      <c r="AI334" s="56"/>
    </row>
    <row r="335" spans="1:35">
      <c r="A335" s="23"/>
      <c r="AC335" s="7"/>
      <c r="AD335" s="7"/>
      <c r="AE335" s="7"/>
      <c r="AF335" s="7"/>
      <c r="AG335" s="7"/>
      <c r="AH335" s="7"/>
      <c r="AI335" s="56"/>
    </row>
    <row r="336" spans="1:35">
      <c r="A336" s="23"/>
      <c r="AC336" s="7"/>
      <c r="AD336" s="7"/>
      <c r="AE336" s="7"/>
      <c r="AF336" s="7"/>
      <c r="AG336" s="7"/>
      <c r="AH336" s="7"/>
      <c r="AI336" s="56"/>
    </row>
    <row r="337" spans="1:35">
      <c r="A337" s="23"/>
      <c r="AC337" s="7"/>
      <c r="AD337" s="7"/>
      <c r="AE337" s="7"/>
      <c r="AF337" s="7"/>
      <c r="AG337" s="7"/>
      <c r="AH337" s="7"/>
      <c r="AI337" s="59"/>
    </row>
    <row r="338" spans="1:35">
      <c r="A338" s="23"/>
      <c r="AC338" s="7"/>
      <c r="AD338" s="7"/>
      <c r="AE338" s="7"/>
      <c r="AF338" s="7"/>
      <c r="AG338" s="7"/>
      <c r="AH338" s="7"/>
      <c r="AI338" s="56"/>
    </row>
    <row r="339" spans="1:35">
      <c r="A339" s="23"/>
      <c r="AC339" s="7"/>
      <c r="AD339" s="7"/>
      <c r="AE339" s="7"/>
      <c r="AF339" s="7"/>
      <c r="AG339" s="7"/>
      <c r="AH339" s="7"/>
      <c r="AI339" s="56"/>
    </row>
    <row r="340" spans="1:35">
      <c r="A340" s="23"/>
      <c r="AC340" s="7"/>
      <c r="AD340" s="7"/>
      <c r="AE340" s="7"/>
      <c r="AF340" s="7"/>
      <c r="AG340" s="7"/>
      <c r="AH340" s="7"/>
      <c r="AI340" s="56"/>
    </row>
    <row r="341" spans="1:35">
      <c r="A341" s="23"/>
      <c r="AC341" s="7"/>
      <c r="AD341" s="7"/>
      <c r="AE341" s="7"/>
      <c r="AF341" s="7"/>
      <c r="AG341" s="7"/>
      <c r="AH341" s="7"/>
      <c r="AI341" s="57"/>
    </row>
    <row r="342" spans="1:35">
      <c r="A342" s="23"/>
      <c r="AC342" s="7"/>
      <c r="AD342" s="7"/>
      <c r="AE342" s="7"/>
      <c r="AF342" s="7"/>
      <c r="AG342" s="7"/>
      <c r="AH342" s="7"/>
      <c r="AI342" s="56"/>
    </row>
    <row r="343" spans="1:35">
      <c r="A343" s="23"/>
      <c r="AC343" s="7"/>
      <c r="AD343" s="7"/>
      <c r="AE343" s="7"/>
      <c r="AF343" s="7"/>
      <c r="AG343" s="7"/>
      <c r="AH343" s="7"/>
      <c r="AI343" s="56"/>
    </row>
    <row r="344" spans="1:35">
      <c r="A344" s="23"/>
      <c r="AC344" s="7"/>
      <c r="AD344" s="7"/>
      <c r="AE344" s="7"/>
      <c r="AF344" s="7"/>
      <c r="AG344" s="7"/>
      <c r="AH344" s="7"/>
      <c r="AI344" s="56"/>
    </row>
    <row r="345" spans="1:35">
      <c r="A345" s="23"/>
      <c r="AC345" s="7"/>
      <c r="AD345" s="7"/>
      <c r="AE345" s="7"/>
      <c r="AF345" s="7"/>
      <c r="AG345" s="7"/>
      <c r="AH345" s="7"/>
      <c r="AI345" s="57"/>
    </row>
    <row r="346" spans="1:35">
      <c r="A346" s="23"/>
      <c r="AC346" s="7"/>
      <c r="AD346" s="7"/>
      <c r="AE346" s="7"/>
      <c r="AF346" s="7"/>
      <c r="AG346" s="7"/>
      <c r="AH346" s="7"/>
      <c r="AI346" s="56"/>
    </row>
    <row r="347" spans="1:35">
      <c r="A347" s="23"/>
      <c r="AC347" s="7"/>
      <c r="AD347" s="7"/>
      <c r="AE347" s="7"/>
      <c r="AF347" s="7"/>
      <c r="AG347" s="7"/>
      <c r="AH347" s="7"/>
      <c r="AI347" s="56"/>
    </row>
    <row r="348" spans="1:35">
      <c r="A348" s="23"/>
      <c r="AC348" s="7"/>
      <c r="AD348" s="7"/>
      <c r="AE348" s="7"/>
      <c r="AF348" s="7"/>
      <c r="AG348" s="7"/>
      <c r="AH348" s="7"/>
      <c r="AI348" s="56"/>
    </row>
    <row r="349" spans="1:35">
      <c r="A349" s="23"/>
      <c r="AC349" s="7"/>
      <c r="AD349" s="7"/>
      <c r="AE349" s="7"/>
      <c r="AF349" s="7"/>
      <c r="AG349" s="7"/>
      <c r="AH349" s="7"/>
      <c r="AI349" s="57"/>
    </row>
    <row r="350" spans="1:35">
      <c r="A350" s="23"/>
      <c r="AC350" s="7"/>
      <c r="AD350" s="7"/>
      <c r="AE350" s="7"/>
      <c r="AF350" s="7"/>
      <c r="AG350" s="7"/>
      <c r="AH350" s="7"/>
      <c r="AI350" s="56"/>
    </row>
    <row r="351" spans="1:35">
      <c r="A351" s="23"/>
      <c r="AC351" s="7"/>
      <c r="AD351" s="7"/>
      <c r="AE351" s="7"/>
      <c r="AF351" s="7"/>
      <c r="AG351" s="7"/>
      <c r="AH351" s="7"/>
      <c r="AI351" s="56"/>
    </row>
    <row r="352" spans="1:35">
      <c r="A352" s="23"/>
      <c r="AC352" s="7"/>
      <c r="AD352" s="7"/>
      <c r="AE352" s="7"/>
      <c r="AF352" s="7"/>
      <c r="AG352" s="7"/>
      <c r="AH352" s="7"/>
      <c r="AI352" s="56"/>
    </row>
    <row r="353" spans="1:35">
      <c r="A353" s="23"/>
      <c r="AC353" s="7"/>
      <c r="AD353" s="7"/>
      <c r="AE353" s="7"/>
      <c r="AF353" s="7"/>
      <c r="AG353" s="7"/>
      <c r="AH353" s="7"/>
      <c r="AI353" s="57"/>
    </row>
    <row r="354" spans="1:35">
      <c r="A354" s="23"/>
      <c r="AC354" s="7"/>
      <c r="AD354" s="7"/>
      <c r="AE354" s="7"/>
      <c r="AF354" s="7"/>
      <c r="AG354" s="7"/>
      <c r="AH354" s="7"/>
      <c r="AI354" s="56"/>
    </row>
    <row r="355" spans="1:35">
      <c r="A355" s="23"/>
      <c r="AC355" s="7"/>
      <c r="AD355" s="7"/>
      <c r="AE355" s="7"/>
      <c r="AF355" s="7"/>
      <c r="AG355" s="7"/>
      <c r="AH355" s="7"/>
      <c r="AI355" s="56"/>
    </row>
    <row r="356" spans="1:35">
      <c r="A356" s="23"/>
      <c r="AC356" s="7"/>
      <c r="AD356" s="7"/>
      <c r="AE356" s="7"/>
      <c r="AF356" s="7"/>
      <c r="AG356" s="7"/>
      <c r="AH356" s="7"/>
      <c r="AI356" s="56"/>
    </row>
    <row r="357" spans="1:35">
      <c r="A357" s="23"/>
      <c r="AC357" s="7"/>
      <c r="AD357" s="7"/>
      <c r="AE357" s="7"/>
      <c r="AF357" s="7"/>
      <c r="AG357" s="7"/>
      <c r="AH357" s="7"/>
      <c r="AI357" s="57"/>
    </row>
    <row r="358" spans="1:35">
      <c r="A358" s="23"/>
      <c r="AC358" s="7"/>
      <c r="AD358" s="7"/>
      <c r="AE358" s="7"/>
      <c r="AF358" s="7"/>
      <c r="AG358" s="7"/>
      <c r="AH358" s="7"/>
      <c r="AI358" s="6"/>
    </row>
    <row r="359" spans="1:35">
      <c r="A359" s="23"/>
      <c r="AC359" s="7"/>
      <c r="AD359" s="7"/>
      <c r="AE359" s="7"/>
      <c r="AF359" s="7"/>
      <c r="AG359" s="7"/>
      <c r="AH359" s="7"/>
      <c r="AI359" s="6"/>
    </row>
    <row r="360" spans="1:35">
      <c r="A360" s="23"/>
      <c r="AC360" s="7"/>
      <c r="AD360" s="7"/>
      <c r="AE360" s="7"/>
      <c r="AF360" s="7"/>
      <c r="AG360" s="7"/>
      <c r="AH360" s="7"/>
      <c r="AI360" s="6"/>
    </row>
    <row r="361" spans="1:35">
      <c r="A361" s="23"/>
      <c r="AC361" s="7"/>
      <c r="AD361" s="7"/>
      <c r="AE361" s="7"/>
      <c r="AF361" s="7"/>
      <c r="AG361" s="7"/>
      <c r="AH361" s="7"/>
      <c r="AI361" s="6"/>
    </row>
    <row r="362" spans="1:35">
      <c r="A362" s="23"/>
      <c r="AC362" s="7"/>
      <c r="AD362" s="7"/>
      <c r="AE362" s="7"/>
      <c r="AF362" s="7"/>
      <c r="AG362" s="7"/>
      <c r="AH362" s="7"/>
      <c r="AI362" s="6"/>
    </row>
    <row r="363" spans="1:35">
      <c r="A363" s="23"/>
      <c r="AC363" s="7"/>
      <c r="AD363" s="7"/>
      <c r="AE363" s="7"/>
      <c r="AF363" s="7"/>
      <c r="AG363" s="7"/>
      <c r="AH363" s="7"/>
    </row>
    <row r="364" spans="1:35">
      <c r="A364" s="23"/>
      <c r="AC364" s="7"/>
      <c r="AD364" s="7"/>
      <c r="AE364" s="7"/>
      <c r="AF364" s="7"/>
      <c r="AG364" s="7"/>
      <c r="AH364" s="7"/>
    </row>
    <row r="365" spans="1:35">
      <c r="A365" s="23"/>
      <c r="AC365" s="7"/>
      <c r="AD365" s="7"/>
      <c r="AE365" s="7"/>
      <c r="AF365" s="7"/>
      <c r="AG365" s="7"/>
      <c r="AH365" s="7"/>
    </row>
    <row r="366" spans="1:35" ht="15.75">
      <c r="A366" s="23"/>
      <c r="AI366" s="14"/>
    </row>
    <row r="367" spans="1:35" ht="15.75">
      <c r="A367" s="23"/>
      <c r="AI367" s="15"/>
    </row>
    <row r="368" spans="1:35" ht="15.75">
      <c r="A368" s="23"/>
      <c r="AI368" s="15"/>
    </row>
    <row r="369" spans="1:76" ht="15.75">
      <c r="A369" s="23"/>
      <c r="AC369" s="14"/>
      <c r="AD369" s="14"/>
      <c r="AE369" s="14"/>
      <c r="AF369" s="14"/>
      <c r="AG369" s="14"/>
      <c r="AH369" s="14"/>
      <c r="AI369" s="15"/>
    </row>
    <row r="370" spans="1:76" ht="15.75">
      <c r="A370" s="23"/>
      <c r="AC370" s="15"/>
      <c r="AD370" s="15"/>
      <c r="AE370" s="15"/>
      <c r="AF370" s="15"/>
      <c r="AG370" s="15"/>
      <c r="AH370" s="15"/>
      <c r="AI370" s="15"/>
    </row>
    <row r="371" spans="1:76" ht="15.75">
      <c r="A371" s="23"/>
      <c r="AC371" s="15"/>
      <c r="AD371" s="15"/>
      <c r="AE371" s="15"/>
      <c r="AF371" s="15"/>
      <c r="AG371" s="15"/>
      <c r="AH371" s="15"/>
      <c r="AI371" s="15"/>
    </row>
    <row r="372" spans="1:76" ht="15.75">
      <c r="A372" s="23"/>
      <c r="AC372" s="15"/>
      <c r="AD372" s="15"/>
      <c r="AE372" s="15"/>
      <c r="AF372" s="15"/>
      <c r="AG372" s="15"/>
      <c r="AH372" s="15"/>
      <c r="AI372" s="1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</row>
    <row r="373" spans="1:76" ht="15.75">
      <c r="A373" s="23"/>
      <c r="AC373" s="15"/>
      <c r="AD373" s="15"/>
      <c r="AE373" s="15"/>
      <c r="AF373" s="15"/>
      <c r="AG373" s="15"/>
      <c r="AH373" s="15"/>
      <c r="AI373" s="15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</row>
    <row r="374" spans="1:76" ht="15.75">
      <c r="A374" s="23"/>
      <c r="AC374" s="15"/>
      <c r="AD374" s="15"/>
      <c r="AE374" s="15"/>
      <c r="AF374" s="15"/>
      <c r="AG374" s="15"/>
      <c r="AH374" s="15"/>
      <c r="AI374" s="15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</row>
    <row r="375" spans="1:76" ht="15.75">
      <c r="A375" s="23"/>
      <c r="AC375" s="15"/>
      <c r="AD375" s="15"/>
      <c r="AE375" s="15"/>
      <c r="AF375" s="15"/>
      <c r="AG375" s="15"/>
      <c r="AH375" s="15"/>
      <c r="AI375" s="15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</row>
    <row r="376" spans="1:76" ht="15.75">
      <c r="A376" s="23"/>
      <c r="AC376" s="15"/>
      <c r="AD376" s="15"/>
      <c r="AE376" s="15"/>
      <c r="AF376" s="15"/>
      <c r="AG376" s="15"/>
      <c r="AH376" s="15"/>
      <c r="AI376" s="15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</row>
    <row r="377" spans="1:76" ht="15.75">
      <c r="A377" s="23"/>
      <c r="AC377" s="15"/>
      <c r="AD377" s="15"/>
      <c r="AE377" s="15"/>
      <c r="AF377" s="15"/>
      <c r="AG377" s="15"/>
      <c r="AH377" s="15"/>
      <c r="AI377" s="15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</row>
    <row r="378" spans="1:76" ht="15.75">
      <c r="A378" s="23"/>
      <c r="AC378" s="15"/>
      <c r="AD378" s="15"/>
      <c r="AE378" s="15"/>
      <c r="AF378" s="15"/>
      <c r="AG378" s="15"/>
      <c r="AH378" s="15"/>
      <c r="AI378" s="15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</row>
    <row r="379" spans="1:76" ht="15.75">
      <c r="A379" s="23"/>
      <c r="AC379" s="15"/>
      <c r="AD379" s="15"/>
      <c r="AE379" s="15"/>
      <c r="AF379" s="15"/>
      <c r="AG379" s="15"/>
      <c r="AH379" s="15"/>
      <c r="AI379" s="15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</row>
    <row r="380" spans="1:76" ht="15.75">
      <c r="A380" s="23"/>
      <c r="AC380" s="15"/>
      <c r="AD380" s="15"/>
      <c r="AE380" s="15"/>
      <c r="AF380" s="15"/>
      <c r="AG380" s="15"/>
      <c r="AH380" s="15"/>
      <c r="AI380" s="15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</row>
    <row r="381" spans="1:76" ht="15.75">
      <c r="A381" s="23"/>
      <c r="AC381" s="15"/>
      <c r="AD381" s="15"/>
      <c r="AE381" s="15"/>
      <c r="AF381" s="15"/>
      <c r="AG381" s="15"/>
      <c r="AH381" s="15"/>
      <c r="AI381" s="15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</row>
    <row r="382" spans="1:76" ht="15.75">
      <c r="A382" s="23"/>
      <c r="AC382" s="15"/>
      <c r="AD382" s="15"/>
      <c r="AE382" s="15"/>
      <c r="AF382" s="15"/>
      <c r="AG382" s="15"/>
      <c r="AH382" s="15"/>
      <c r="AI382" s="15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</row>
    <row r="383" spans="1:76" ht="15.75">
      <c r="A383" s="23"/>
      <c r="AC383" s="15"/>
      <c r="AD383" s="15"/>
      <c r="AE383" s="15"/>
      <c r="AF383" s="15"/>
      <c r="AG383" s="15"/>
      <c r="AH383" s="15"/>
      <c r="AI383" s="15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</row>
    <row r="384" spans="1:76" ht="15.75">
      <c r="A384" s="23"/>
      <c r="AC384" s="15"/>
      <c r="AD384" s="15"/>
      <c r="AE384" s="15"/>
      <c r="AF384" s="15"/>
      <c r="AG384" s="15"/>
      <c r="AH384" s="15"/>
      <c r="AI384" s="15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</row>
    <row r="385" spans="1:76" ht="15.75">
      <c r="A385" s="23"/>
      <c r="AC385" s="15"/>
      <c r="AD385" s="15"/>
      <c r="AE385" s="15"/>
      <c r="AF385" s="15"/>
      <c r="AG385" s="15"/>
      <c r="AH385" s="15"/>
      <c r="AI385" s="15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</row>
    <row r="386" spans="1:76" ht="15.75">
      <c r="A386" s="23"/>
      <c r="AC386" s="15"/>
      <c r="AD386" s="15"/>
      <c r="AE386" s="15"/>
      <c r="AF386" s="15"/>
      <c r="AG386" s="15"/>
      <c r="AH386" s="15"/>
      <c r="AI386" s="15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</row>
    <row r="387" spans="1:76" ht="15.75">
      <c r="A387" s="23"/>
      <c r="AC387" s="15"/>
      <c r="AD387" s="15"/>
      <c r="AE387" s="15"/>
      <c r="AF387" s="15"/>
      <c r="AG387" s="15"/>
      <c r="AH387" s="15"/>
      <c r="AI387" s="15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</row>
    <row r="388" spans="1:76" ht="15.75">
      <c r="A388" s="23"/>
      <c r="AC388" s="15"/>
      <c r="AD388" s="15"/>
      <c r="AE388" s="15"/>
      <c r="AF388" s="15"/>
      <c r="AG388" s="15"/>
      <c r="AH388" s="15"/>
      <c r="AI388" s="15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</row>
    <row r="389" spans="1:76" ht="15.75">
      <c r="A389" s="23"/>
      <c r="AC389" s="15"/>
      <c r="AD389" s="15"/>
      <c r="AE389" s="15"/>
      <c r="AF389" s="15"/>
      <c r="AG389" s="15"/>
      <c r="AH389" s="15"/>
      <c r="AI389" s="16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</row>
    <row r="390" spans="1:76" ht="15.75">
      <c r="A390" s="23"/>
      <c r="AC390" s="15"/>
      <c r="AD390" s="15"/>
      <c r="AE390" s="15"/>
      <c r="AF390" s="15"/>
      <c r="AG390" s="15"/>
      <c r="AH390" s="15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</row>
    <row r="391" spans="1:76" ht="15.75">
      <c r="A391" s="23"/>
      <c r="AC391" s="15"/>
      <c r="AD391" s="15"/>
      <c r="AE391" s="15"/>
      <c r="AF391" s="15"/>
      <c r="AG391" s="15"/>
      <c r="AH391" s="15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</row>
    <row r="392" spans="1:76" ht="15.75">
      <c r="A392" s="23"/>
      <c r="AC392" s="16"/>
      <c r="AD392" s="16"/>
      <c r="AE392" s="16"/>
      <c r="AF392" s="16"/>
      <c r="AG392" s="16"/>
      <c r="AH392" s="16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</row>
    <row r="393" spans="1:76" ht="15.75">
      <c r="A393" s="2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</row>
    <row r="394" spans="1:76" ht="15.75">
      <c r="A394" s="2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</row>
    <row r="395" spans="1:76" ht="15.75">
      <c r="A395" s="23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</row>
    <row r="396" spans="1:76">
      <c r="A396" s="23"/>
    </row>
    <row r="397" spans="1:76">
      <c r="A397" s="23"/>
    </row>
    <row r="398" spans="1:76">
      <c r="A398" s="23"/>
    </row>
    <row r="399" spans="1:76">
      <c r="A399" s="23"/>
    </row>
    <row r="400" spans="1:76">
      <c r="A400" s="23"/>
    </row>
    <row r="401" spans="1:1">
      <c r="A401" s="23"/>
    </row>
    <row r="402" spans="1:1">
      <c r="A402" s="26"/>
    </row>
  </sheetData>
  <sheetProtection deleteRows="0"/>
  <autoFilter ref="A8:AI274"/>
  <customSheetViews>
    <customSheetView guid="{5EB93912-61E0-406F-A96C-289EBE1A2CB6}" scale="80" showPageBreaks="1" printArea="1" showAutoFilter="1" hiddenColumns="1">
      <pane ySplit="6" topLeftCell="A897" activePane="bottomLeft" state="frozen"/>
      <selection pane="bottomLeft" activeCell="T935" sqref="T935"/>
      <rowBreaks count="1" manualBreakCount="1">
        <brk id="1379" max="114" man="1"/>
      </rowBreaks>
      <pageMargins left="0.19685039370078741" right="0.19685039370078741" top="0.59055118110236227" bottom="0.39370078740157483" header="0.19685039370078741" footer="0.19685039370078741"/>
      <printOptions horizontalCentered="1"/>
      <pageSetup paperSize="9" scale="70" fitToHeight="0" orientation="landscape" blackAndWhite="1" r:id="rId1"/>
      <autoFilter ref="B1:AO1"/>
    </customSheetView>
    <customSheetView guid="{92ED3184-A921-46BE-8E88-C0393FDB8843}" scale="80" showPageBreaks="1" printArea="1" showAutoFilter="1" hiddenColumns="1">
      <pane ySplit="6" topLeftCell="A7" activePane="bottomLeft" state="frozen"/>
      <selection pane="bottomLeft" activeCell="E136" sqref="E136"/>
      <rowBreaks count="1" manualBreakCount="1">
        <brk id="1351" max="114" man="1"/>
      </rowBreaks>
      <pageMargins left="0.19685039370078741" right="0.19685039370078741" top="0.59055118110236227" bottom="0.39370078740157483" header="0.19685039370078741" footer="0.19685039370078741"/>
      <printOptions horizontalCentered="1"/>
      <pageSetup paperSize="9" scale="70" fitToHeight="0" orientation="landscape" blackAndWhite="1" r:id="rId2"/>
      <autoFilter ref="B1:AO1"/>
    </customSheetView>
    <customSheetView guid="{E7129CE7-4825-406B-B5A0-6EAE6EA84510}" scale="70" showPageBreaks="1" printArea="1" showAutoFilter="1" hiddenColumns="1" view="pageBreakPreview">
      <pane xSplit="12" ySplit="7" topLeftCell="M8" activePane="bottomRight" state="frozen"/>
      <selection pane="bottomRight" activeCell="M8" sqref="M8"/>
      <rowBreaks count="3" manualBreakCount="3">
        <brk id="917" max="41" man="1"/>
        <brk id="927" max="41" man="1"/>
        <brk id="934" max="40" man="1"/>
      </rowBreaks>
      <colBreaks count="1" manualBreakCount="1">
        <brk id="26" max="1539" man="1"/>
      </colBreaks>
      <pageMargins left="0.19685039370078741" right="0.19685039370078741" top="0.59055118110236227" bottom="0.39370078740157483" header="0.19685039370078741" footer="0.19685039370078741"/>
      <printOptions horizontalCentered="1"/>
      <pageSetup paperSize="9" scale="39" fitToHeight="0" orientation="landscape" blackAndWhite="1" r:id="rId3"/>
      <autoFilter ref="B1:AQ1"/>
    </customSheetView>
    <customSheetView guid="{A0D92677-4A9E-47DD-83F3-FF16843065F5}" scale="80" showPageBreaks="1" printArea="1" showAutoFilter="1" topLeftCell="E4">
      <pane ySplit="1" topLeftCell="A311" activePane="bottomLeft" state="frozen"/>
      <selection pane="bottomLeft" activeCell="H328" sqref="H328"/>
      <rowBreaks count="1" manualBreakCount="1">
        <brk id="736" max="114" man="1"/>
      </rowBreaks>
      <pageMargins left="0.19685039370078741" right="0.19685039370078741" top="0.59055118110236227" bottom="0.39370078740157483" header="0.19685039370078741" footer="0.19685039370078741"/>
      <printOptions horizontalCentered="1"/>
      <pageSetup paperSize="9" scale="80" fitToHeight="0" orientation="landscape" blackAndWhite="1" r:id="rId4"/>
      <autoFilter ref="B1:AJ1"/>
    </customSheetView>
  </customSheetViews>
  <mergeCells count="58">
    <mergeCell ref="AD2:AI2"/>
    <mergeCell ref="D36:D39"/>
    <mergeCell ref="D80:D82"/>
    <mergeCell ref="D94:D95"/>
    <mergeCell ref="C40:C43"/>
    <mergeCell ref="P6:S6"/>
    <mergeCell ref="AI5:AI7"/>
    <mergeCell ref="E2:AC2"/>
    <mergeCell ref="E4:E7"/>
    <mergeCell ref="J4:AI4"/>
    <mergeCell ref="U6:X6"/>
    <mergeCell ref="K6:N6"/>
    <mergeCell ref="D40:D43"/>
    <mergeCell ref="Y3:AH3"/>
    <mergeCell ref="A246:A250"/>
    <mergeCell ref="F246:F250"/>
    <mergeCell ref="F162:F164"/>
    <mergeCell ref="F184:F186"/>
    <mergeCell ref="D184:D186"/>
    <mergeCell ref="C192:C193"/>
    <mergeCell ref="C246:C250"/>
    <mergeCell ref="D246:D250"/>
    <mergeCell ref="C162:C164"/>
    <mergeCell ref="A162:A164"/>
    <mergeCell ref="A184:A186"/>
    <mergeCell ref="A192:A193"/>
    <mergeCell ref="D162:D164"/>
    <mergeCell ref="C184:C186"/>
    <mergeCell ref="A36:A39"/>
    <mergeCell ref="C36:C39"/>
    <mergeCell ref="A94:A95"/>
    <mergeCell ref="C94:C95"/>
    <mergeCell ref="A80:A82"/>
    <mergeCell ref="C80:C82"/>
    <mergeCell ref="A40:A43"/>
    <mergeCell ref="B40:B43"/>
    <mergeCell ref="D146:D147"/>
    <mergeCell ref="C146:C147"/>
    <mergeCell ref="A146:A147"/>
    <mergeCell ref="B126:B128"/>
    <mergeCell ref="A126:A128"/>
    <mergeCell ref="C126:C128"/>
    <mergeCell ref="F146:F147"/>
    <mergeCell ref="AD5:AH5"/>
    <mergeCell ref="AE6:AH6"/>
    <mergeCell ref="T6:T7"/>
    <mergeCell ref="Y6:Y7"/>
    <mergeCell ref="I4:I7"/>
    <mergeCell ref="F4:F7"/>
    <mergeCell ref="Y5:AC5"/>
    <mergeCell ref="H4:H7"/>
    <mergeCell ref="J6:J7"/>
    <mergeCell ref="J5:N5"/>
    <mergeCell ref="O5:S5"/>
    <mergeCell ref="O6:O7"/>
    <mergeCell ref="G4:G7"/>
    <mergeCell ref="T5:X5"/>
    <mergeCell ref="Z6:AC6"/>
  </mergeCells>
  <phoneticPr fontId="23" type="noConversion"/>
  <conditionalFormatting sqref="AT372">
    <cfRule type="expression" dxfId="84" priority="31" stopIfTrue="1">
      <formula>AJ372&lt;&gt;"мероприятие"</formula>
    </cfRule>
    <cfRule type="expression" dxfId="83" priority="32" stopIfTrue="1">
      <formula>AS372&lt;AR372</formula>
    </cfRule>
    <cfRule type="expression" dxfId="82" priority="33" stopIfTrue="1">
      <formula>AS372&gt;=AQ372</formula>
    </cfRule>
    <cfRule type="expression" dxfId="81" priority="34" stopIfTrue="1">
      <formula>AR372=0</formula>
    </cfRule>
    <cfRule type="expression" dxfId="80" priority="35" stopIfTrue="1">
      <formula>AS372&gt;=AR372</formula>
    </cfRule>
  </conditionalFormatting>
  <conditionalFormatting sqref="AT372">
    <cfRule type="expression" dxfId="79" priority="21" stopIfTrue="1">
      <formula>AJ372&lt;&gt;"мероприятие"</formula>
    </cfRule>
    <cfRule type="expression" dxfId="78" priority="22" stopIfTrue="1">
      <formula>AS372&lt;AR372</formula>
    </cfRule>
    <cfRule type="expression" dxfId="77" priority="23" stopIfTrue="1">
      <formula>AS372&gt;=AQ372</formula>
    </cfRule>
    <cfRule type="expression" dxfId="76" priority="24" stopIfTrue="1">
      <formula>AR372=0</formula>
    </cfRule>
    <cfRule type="expression" dxfId="75" priority="25" stopIfTrue="1">
      <formula>AS372&gt;=AR372</formula>
    </cfRule>
  </conditionalFormatting>
  <conditionalFormatting sqref="AT372">
    <cfRule type="expression" dxfId="74" priority="11" stopIfTrue="1">
      <formula>AJ372&lt;&gt;"мероприятие"</formula>
    </cfRule>
    <cfRule type="expression" dxfId="73" priority="12" stopIfTrue="1">
      <formula>AS372&lt;AR372</formula>
    </cfRule>
    <cfRule type="expression" dxfId="72" priority="13" stopIfTrue="1">
      <formula>AS372&gt;=AQ372</formula>
    </cfRule>
    <cfRule type="expression" dxfId="71" priority="14" stopIfTrue="1">
      <formula>AR372=0</formula>
    </cfRule>
    <cfRule type="expression" dxfId="70" priority="15" stopIfTrue="1">
      <formula>AS372&gt;=AR372</formula>
    </cfRule>
  </conditionalFormatting>
  <conditionalFormatting sqref="AT372">
    <cfRule type="expression" dxfId="69" priority="1" stopIfTrue="1">
      <formula>AJ372&lt;&gt;"мероприятие"</formula>
    </cfRule>
    <cfRule type="expression" dxfId="68" priority="2" stopIfTrue="1">
      <formula>AS372&lt;AR372</formula>
    </cfRule>
    <cfRule type="expression" dxfId="67" priority="3" stopIfTrue="1">
      <formula>AS372&gt;=AQ372</formula>
    </cfRule>
    <cfRule type="expression" dxfId="66" priority="4" stopIfTrue="1">
      <formula>AR372=0</formula>
    </cfRule>
    <cfRule type="expression" dxfId="65" priority="5" stopIfTrue="1">
      <formula>AS372&gt;=AR372</formula>
    </cfRule>
  </conditionalFormatting>
  <conditionalFormatting sqref="AC369:AH369">
    <cfRule type="expression" dxfId="64" priority="1976" stopIfTrue="1">
      <formula>#REF!&lt;&gt;"мероприятие"</formula>
    </cfRule>
    <cfRule type="expression" dxfId="63" priority="1977" stopIfTrue="1">
      <formula>#REF!&lt;#REF!</formula>
    </cfRule>
    <cfRule type="expression" dxfId="62" priority="1978" stopIfTrue="1">
      <formula>#REF!&gt;=#REF!</formula>
    </cfRule>
    <cfRule type="expression" dxfId="61" priority="1979" stopIfTrue="1">
      <formula>#REF!=0</formula>
    </cfRule>
    <cfRule type="expression" dxfId="60" priority="1980" stopIfTrue="1">
      <formula>#REF!&gt;=#REF!</formula>
    </cfRule>
  </conditionalFormatting>
  <conditionalFormatting sqref="AS372">
    <cfRule type="expression" dxfId="59" priority="2181" stopIfTrue="1">
      <formula>AI366&lt;&gt;"мероприятие"</formula>
    </cfRule>
    <cfRule type="expression" dxfId="58" priority="2182" stopIfTrue="1">
      <formula>AR372&lt;AQ372</formula>
    </cfRule>
    <cfRule type="expression" dxfId="57" priority="2183" stopIfTrue="1">
      <formula>AR372&gt;=AP372</formula>
    </cfRule>
    <cfRule type="expression" dxfId="56" priority="2184" stopIfTrue="1">
      <formula>AQ372=0</formula>
    </cfRule>
    <cfRule type="expression" dxfId="55" priority="2185" stopIfTrue="1">
      <formula>AR372&gt;=AQ372</formula>
    </cfRule>
  </conditionalFormatting>
  <conditionalFormatting sqref="AI366">
    <cfRule type="expression" dxfId="54" priority="2211" stopIfTrue="1">
      <formula>#REF!&lt;&gt;"мероприятие"</formula>
    </cfRule>
    <cfRule type="expression" dxfId="53" priority="2212" stopIfTrue="1">
      <formula>AC369&lt;#REF!</formula>
    </cfRule>
    <cfRule type="expression" dxfId="52" priority="2213" stopIfTrue="1">
      <formula>AC369&gt;=#REF!</formula>
    </cfRule>
    <cfRule type="expression" dxfId="51" priority="2214" stopIfTrue="1">
      <formula>#REF!=0</formula>
    </cfRule>
    <cfRule type="expression" dxfId="50" priority="2215" stopIfTrue="1">
      <formula>#REF!&gt;=#REF!</formula>
    </cfRule>
  </conditionalFormatting>
  <conditionalFormatting sqref="AI366">
    <cfRule type="expression" dxfId="49" priority="2216" stopIfTrue="1">
      <formula>#REF!&lt;&gt;"мероприятие"</formula>
    </cfRule>
    <cfRule type="expression" dxfId="48" priority="2217" stopIfTrue="1">
      <formula>AC369&lt;#REF!</formula>
    </cfRule>
    <cfRule type="expression" dxfId="47" priority="2218" stopIfTrue="1">
      <formula>AC369&gt;=#REF!</formula>
    </cfRule>
    <cfRule type="expression" dxfId="46" priority="2219" stopIfTrue="1">
      <formula>#REF!=0</formula>
    </cfRule>
    <cfRule type="expression" dxfId="45" priority="2220" stopIfTrue="1">
      <formula>#REF!&gt;=#REF!</formula>
    </cfRule>
  </conditionalFormatting>
  <conditionalFormatting sqref="AR372">
    <cfRule type="expression" dxfId="44" priority="2256" stopIfTrue="1">
      <formula>AC369&lt;&gt;"мероприятие"</formula>
    </cfRule>
    <cfRule type="expression" dxfId="43" priority="2257" stopIfTrue="1">
      <formula>AQ372&lt;AP372</formula>
    </cfRule>
    <cfRule type="expression" dxfId="42" priority="2258" stopIfTrue="1">
      <formula>AQ372&gt;=AO372</formula>
    </cfRule>
    <cfRule type="expression" dxfId="41" priority="2259" stopIfTrue="1">
      <formula>AP372=0</formula>
    </cfRule>
    <cfRule type="expression" dxfId="40" priority="2260" stopIfTrue="1">
      <formula>AQ372&gt;=AP372</formula>
    </cfRule>
  </conditionalFormatting>
  <conditionalFormatting sqref="AJ372">
    <cfRule type="expression" dxfId="39" priority="2276" stopIfTrue="1">
      <formula>#REF!&lt;&gt;"мероприятие"</formula>
    </cfRule>
    <cfRule type="expression" dxfId="38" priority="2277" stopIfTrue="1">
      <formula>#REF!&lt;AI366</formula>
    </cfRule>
    <cfRule type="expression" dxfId="37" priority="2278" stopIfTrue="1">
      <formula>#REF!&gt;=AC369</formula>
    </cfRule>
    <cfRule type="expression" dxfId="36" priority="2279" stopIfTrue="1">
      <formula>AI366=0</formula>
    </cfRule>
    <cfRule type="expression" dxfId="35" priority="2280" stopIfTrue="1">
      <formula>#REF!&gt;=AI366</formula>
    </cfRule>
  </conditionalFormatting>
  <conditionalFormatting sqref="AJ372">
    <cfRule type="expression" dxfId="34" priority="2281" stopIfTrue="1">
      <formula>#REF!&lt;&gt;"мероприятие"</formula>
    </cfRule>
    <cfRule type="expression" dxfId="33" priority="2282" stopIfTrue="1">
      <formula>#REF!&lt;AI366</formula>
    </cfRule>
    <cfRule type="expression" dxfId="32" priority="2283" stopIfTrue="1">
      <formula>#REF!&gt;=AC369</formula>
    </cfRule>
    <cfRule type="expression" dxfId="31" priority="2284" stopIfTrue="1">
      <formula>AI366=0</formula>
    </cfRule>
    <cfRule type="expression" dxfId="30" priority="2285" stopIfTrue="1">
      <formula>#REF!&gt;=AI366</formula>
    </cfRule>
  </conditionalFormatting>
  <conditionalFormatting sqref="AS372">
    <cfRule type="expression" dxfId="29" priority="2286" stopIfTrue="1">
      <formula>#REF!&lt;&gt;"мероприятие"</formula>
    </cfRule>
    <cfRule type="expression" dxfId="28" priority="2287" stopIfTrue="1">
      <formula>AR372&lt;AQ372</formula>
    </cfRule>
    <cfRule type="expression" dxfId="27" priority="2288" stopIfTrue="1">
      <formula>AR372&gt;=AP372</formula>
    </cfRule>
    <cfRule type="expression" dxfId="26" priority="2289" stopIfTrue="1">
      <formula>AQ372=0</formula>
    </cfRule>
    <cfRule type="expression" dxfId="25" priority="2290" stopIfTrue="1">
      <formula>AR372&gt;=AQ372</formula>
    </cfRule>
  </conditionalFormatting>
  <conditionalFormatting sqref="AT372">
    <cfRule type="expression" dxfId="24" priority="2296" stopIfTrue="1">
      <formula>#REF!&lt;&gt;"мероприятие"</formula>
    </cfRule>
    <cfRule type="expression" dxfId="23" priority="2297" stopIfTrue="1">
      <formula>AS372&lt;AR372</formula>
    </cfRule>
    <cfRule type="expression" dxfId="22" priority="2298" stopIfTrue="1">
      <formula>AS372&gt;=AQ372</formula>
    </cfRule>
    <cfRule type="expression" dxfId="21" priority="2299" stopIfTrue="1">
      <formula>AR372=0</formula>
    </cfRule>
    <cfRule type="expression" dxfId="20" priority="2300" stopIfTrue="1">
      <formula>AS372&gt;=AR372</formula>
    </cfRule>
  </conditionalFormatting>
  <conditionalFormatting sqref="AR372">
    <cfRule type="expression" dxfId="19" priority="2326" stopIfTrue="1">
      <formula>AI366&lt;&gt;"мероприятие"</formula>
    </cfRule>
    <cfRule type="expression" dxfId="18" priority="2327" stopIfTrue="1">
      <formula>AQ372&lt;AP372</formula>
    </cfRule>
    <cfRule type="expression" dxfId="17" priority="2328" stopIfTrue="1">
      <formula>AQ372&gt;=AO372</formula>
    </cfRule>
    <cfRule type="expression" dxfId="16" priority="2329" stopIfTrue="1">
      <formula>AP372=0</formula>
    </cfRule>
    <cfRule type="expression" dxfId="15" priority="2330" stopIfTrue="1">
      <formula>AQ372&gt;=AP372</formula>
    </cfRule>
  </conditionalFormatting>
  <conditionalFormatting sqref="AK372:AQ372">
    <cfRule type="expression" dxfId="14" priority="2336" stopIfTrue="1">
      <formula>#REF!&lt;&gt;"мероприятие"</formula>
    </cfRule>
    <cfRule type="expression" dxfId="13" priority="2337" stopIfTrue="1">
      <formula>AJ372&lt;#REF!</formula>
    </cfRule>
    <cfRule type="expression" dxfId="12" priority="2338" stopIfTrue="1">
      <formula>AJ372&gt;=AI366</formula>
    </cfRule>
    <cfRule type="expression" dxfId="11" priority="2339" stopIfTrue="1">
      <formula>#REF!=0</formula>
    </cfRule>
    <cfRule type="expression" dxfId="10" priority="2340" stopIfTrue="1">
      <formula>AJ372&gt;=#REF!</formula>
    </cfRule>
  </conditionalFormatting>
  <conditionalFormatting sqref="AK372:AP372">
    <cfRule type="expression" dxfId="9" priority="2341" stopIfTrue="1">
      <formula>#REF!&lt;&gt;"мероприятие"</formula>
    </cfRule>
    <cfRule type="expression" dxfId="8" priority="2342" stopIfTrue="1">
      <formula>AJ372&lt;#REF!</formula>
    </cfRule>
    <cfRule type="expression" dxfId="7" priority="2343" stopIfTrue="1">
      <formula>AJ372&gt;=AI366</formula>
    </cfRule>
    <cfRule type="expression" dxfId="6" priority="2344" stopIfTrue="1">
      <formula>#REF!=0</formula>
    </cfRule>
    <cfRule type="expression" dxfId="5" priority="2345" stopIfTrue="1">
      <formula>AJ372&gt;=#REF!</formula>
    </cfRule>
  </conditionalFormatting>
  <conditionalFormatting sqref="AQ372">
    <cfRule type="expression" dxfId="4" priority="2346" stopIfTrue="1">
      <formula>AC369&lt;&gt;"мероприятие"</formula>
    </cfRule>
    <cfRule type="expression" dxfId="3" priority="2347" stopIfTrue="1">
      <formula>AP372&lt;AO372</formula>
    </cfRule>
    <cfRule type="expression" dxfId="2" priority="2348" stopIfTrue="1">
      <formula>AP372&gt;=AN372</formula>
    </cfRule>
    <cfRule type="expression" dxfId="1" priority="2349" stopIfTrue="1">
      <formula>AO372=0</formula>
    </cfRule>
    <cfRule type="expression" dxfId="0" priority="2350" stopIfTrue="1">
      <formula>AP372&gt;=AO372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scale="53" fitToHeight="0" orientation="landscape" blackAndWhite="1" r:id="rId5"/>
  <rowBreaks count="4" manualBreakCount="4">
    <brk id="157" min="4" max="106" man="1"/>
    <brk id="279" min="4" max="106" man="1"/>
    <brk id="300" min="4" max="106" man="1"/>
    <brk id="696" max="114" man="1"/>
  </rowBreaks>
  <colBreaks count="2" manualBreakCount="2">
    <brk id="37" min="1" max="396" man="1"/>
    <brk id="38" min="1" max="4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5EB93912-61E0-406F-A96C-289EBE1A2CB6}" showPageBreaks="1">
      <pageMargins left="0.7" right="0.7" top="0.75" bottom="0.75" header="0.3" footer="0.3"/>
      <pageSetup paperSize="9" orientation="portrait" horizontalDpi="4294967292" verticalDpi="0" copies="0" r:id="rId1"/>
    </customSheetView>
    <customSheetView guid="{92ED3184-A921-46BE-8E88-C0393FDB8843}">
      <pageMargins left="0.7" right="0.7" top="0.75" bottom="0.75" header="0.3" footer="0.3"/>
      <pageSetup paperSize="9" orientation="portrait" horizontalDpi="4294967292" verticalDpi="0" copies="0" r:id="rId2"/>
    </customSheetView>
    <customSheetView guid="{A0D92677-4A9E-47DD-83F3-FF16843065F5}">
      <pageMargins left="0.7" right="0.7" top="0.75" bottom="0.75" header="0.3" footer="0.3"/>
      <pageSetup paperSize="9" orientation="portrait" horizontalDpi="4294967292" verticalDpi="0" copies="0" r:id="rId3"/>
    </customSheetView>
  </customSheetViews>
  <phoneticPr fontId="23" type="noConversion"/>
  <pageMargins left="0.7" right="0.7" top="0.75" bottom="0.75" header="0.3" footer="0.3"/>
  <pageSetup paperSize="9" orientation="portrait" horizontalDpi="4294967292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ПРТ</vt:lpstr>
      <vt:lpstr>Лист1</vt:lpstr>
      <vt:lpstr>ПРТ!Заголовки_для_печати</vt:lpstr>
      <vt:lpstr>ПРТ!Область_печати</vt:lpstr>
    </vt:vector>
  </TitlesOfParts>
  <Company>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2018-01-31T05:53:08Z</cp:lastPrinted>
  <dcterms:created xsi:type="dcterms:W3CDTF">2012-02-15T14:27:37Z</dcterms:created>
  <dcterms:modified xsi:type="dcterms:W3CDTF">2018-01-31T05:55:08Z</dcterms:modified>
</cp:coreProperties>
</file>